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223" documentId="13_ncr:1_{F6CB121F-512D-4AA6-A0C1-0FB36C537598}" xr6:coauthVersionLast="47" xr6:coauthVersionMax="47" xr10:uidLastSave="{258711F2-C5F1-44C9-BEAA-B96F3649D0FB}"/>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<sst xmlns="http://schemas.openxmlformats.org/spreadsheetml/2006/main" count="179025" uniqueCount="39105">
  <si>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</si>
  <si>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</si>
  <si>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</si>
  <si>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</si>
  <si>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</si>
  <si>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</si>
  <si>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</si>
  <si>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</si>
  <si>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</si>
  <si>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</si>
  <si>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</si>
  <si>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</si>
  <si>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</si>
  <si>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</si>
  <si>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</si>
  <si>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</si>
  <si>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</si>
  <si>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</si>
  <si>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</si>
  <si>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</si>
  <si>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</si>
  <si>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</si>
  <si>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</si>
  <si>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</si>
  <si>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</si>
  <si>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</si>
  <si>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</si>
  <si>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</si>
  <si>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</si>
  <si>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</si>
  <si>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</si>
  <si>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</si>
  <si>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</si>
  <si>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</si>
  <si>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</si>
  <si>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</si>
  <si>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</si>
  <si>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</si>
  <si>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</si>
  <si>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</si>
  <si>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</si>
  <si>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</si>
  <si>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</si>
  <si>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</si>
  <si>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</si>
  <si>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</si>
  <si>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</si>
  <si>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</si>
  <si>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</si>
  <si>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</si>
  <si>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</si>
  <si>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</si>
  <si>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</si>
  <si>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</si>
  <si>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</si>
  <si>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</si>
  <si>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</si>
  <si>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</si>
  <si>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</si>
  <si>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</si>
  <si>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</si>
  <si>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</si>
  <si>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</si>
  <si>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</si>
  <si>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</si>
  <si>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</si>
  <si>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</si>
  <si>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</si>
  <si>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</si>
  <si>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</si>
  <si>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</si>
  <si>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</si>
  <si>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</si>
  <si>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</si>
  <si>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</si>
  <si>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</si>
  <si>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</si>
  <si>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</si>
  <si>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</si>
  <si>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</si>
  <si>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</si>
  <si>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</si>
  <si>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</si>
  <si>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</si>
  <si>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</si>
  <si>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</si>
  <si>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</si>
  <si>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</si>
  <si>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</si>
  <si>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</si>
  <si>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</si>
  <si>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</si>
  <si>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</si>
  <si>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</si>
  <si>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</si>
  <si>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</si>
  <si>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</si>
  <si>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</si>
  <si>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</si>
  <si>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</si>
  <si>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</si>
  <si>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</si>
  <si>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</si>
  <si>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</si>
  <si>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</si>
  <si>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</si>
  <si>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</si>
  <si>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</si>
  <si>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</si>
  <si>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</si>
  <si>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</si>
  <si>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</si>
  <si>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</si>
  <si>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</si>
  <si>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</si>
  <si>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</si>
  <si>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</si>
  <si>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</si>
  <si>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</si>
  <si>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</si>
  <si>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</si>
  <si>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</si>
  <si>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</si>
  <si>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</si>
  <si>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</si>
  <si>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</si>
  <si>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</si>
  <si>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</si>
  <si>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</si>
  <si>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</si>
  <si>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</si>
  <si>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</si>
  <si>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</si>
  <si>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</si>
  <si>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</si>
  <si>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</si>
  <si>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</si>
  <si>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</si>
  <si>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</si>
  <si>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</si>
  <si>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</si>
  <si>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</si>
  <si>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</si>
  <si>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</si>
  <si>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</si>
  <si>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</si>
  <si>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</si>
  <si>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</si>
  <si>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</si>
  <si>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</si>
  <si>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</si>
  <si>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</si>
  <si>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</si>
  <si>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</si>
  <si>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</si>
  <si>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</si>
  <si>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</si>
  <si>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</si>
  <si>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</si>
  <si>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</si>
  <si>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</si>
  <si>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</si>
  <si>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</si>
  <si>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</si>
  <si>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</si>
  <si>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</si>
  <si>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</si>
  <si>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</si>
  <si>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</si>
  <si>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</si>
  <si>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</si>
  <si>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</si>
  <si>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</si>
  <si>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</si>
  <si>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</si>
  <si>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</si>
  <si>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</si>
  <si>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</si>
  <si>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</si>
  <si>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</si>
  <si>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</si>
  <si>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</si>
  <si>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</si>
  <si>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</si>
  <si>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</si>
  <si>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</si>
  <si>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</si>
  <si>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</si>
  <si>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</si>
  <si>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</si>
  <si>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</si>
  <si>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</si>
  <si>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</si>
  <si>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</si>
  <si>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</si>
  <si>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</si>
  <si>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</si>
  <si>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</si>
  <si>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</si>
  <si>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</si>
  <si>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</si>
  <si>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</si>
  <si>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</si>
  <si>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</si>
  <si>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</si>
  <si>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</si>
  <si>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</si>
  <si>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</si>
  <si>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</si>
  <si>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</si>
  <si>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</si>
  <si>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</si>
  <si>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</si>
  <si>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</si>
  <si>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</si>
  <si>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</si>
  <si>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</si>
  <si>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</si>
  <si>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</si>
  <si>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</si>
  <si>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</si>
  <si>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</si>
  <si>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</si>
  <si>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</si>
  <si>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</si>
  <si>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</si>
  <si>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</si>
  <si>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</si>
  <si>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</si>
  <si>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</si>
  <si>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</si>
  <si>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</si>
  <si>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</si>
  <si>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</si>
  <si>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</si>
  <si>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</si>
  <si>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</si>
  <si>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</si>
  <si>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</si>
  <si>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</si>
  <si>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</si>
  <si>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</si>
  <si>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</si>
  <si>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</si>
  <si>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</si>
  <si>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</si>
  <si>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</si>
  <si>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</si>
  <si>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</si>
  <si>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</si>
  <si>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</si>
  <si>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</si>
  <si>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</si>
  <si>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</si>
  <si>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</si>
  <si>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</si>
  <si>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</si>
  <si>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</si>
  <si>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</si>
  <si>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</si>
  <si>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</si>
  <si>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</si>
  <si>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</si>
  <si>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</si>
  <si>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</si>
  <si>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</si>
  <si>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</si>
  <si>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</si>
  <si>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</si>
  <si>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</si>
  <si>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</si>
  <si>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</si>
  <si>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</si>
  <si>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</si>
  <si>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</si>
  <si>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</si>
  <si>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</si>
  <si>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</si>
  <si>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</si>
  <si>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</si>
  <si>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</si>
  <si>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</si>
  <si>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</si>
  <si>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</si>
  <si>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</si>
  <si>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</si>
  <si>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</si>
  <si>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</si>
  <si>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</si>
  <si>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</si>
  <si>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</si>
  <si>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</si>
  <si>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</si>
  <si>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</si>
  <si>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</si>
  <si>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</si>
  <si>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</si>
  <si>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</si>
  <si>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</si>
  <si>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</si>
  <si>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</si>
  <si>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</si>
  <si>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</si>
  <si>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</si>
  <si>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</si>
  <si>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</si>
  <si>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</si>
  <si>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</si>
  <si>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</si>
  <si>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</si>
  <si>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</si>
  <si>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</si>
  <si>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</si>
  <si>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</si>
  <si>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</si>
  <si>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</si>
  <si>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</si>
  <si>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</si>
  <si>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</si>
  <si>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</si>
  <si>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</si>
  <si>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</si>
  <si>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</si>
  <si>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</si>
  <si>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</si>
  <si>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</si>
  <si>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</si>
  <si>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</si>
  <si>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</si>
  <si>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</si>
  <si>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</si>
  <si>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</si>
  <si>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</si>
  <si>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</si>
  <si>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</si>
  <si>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</si>
  <si>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</si>
  <si>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</si>
  <si>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</si>
  <si>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</si>
  <si>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</si>
  <si>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</si>
  <si>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</si>
  <si>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</si>
  <si>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</si>
  <si>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</si>
  <si>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</si>
  <si>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</si>
  <si>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</si>
  <si>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</si>
  <si>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</si>
  <si>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</si>
  <si>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</si>
  <si>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</si>
  <si>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</si>
  <si>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</si>
  <si>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</si>
  <si>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</si>
  <si>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</si>
  <si>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</si>
  <si>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</si>
  <si>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</si>
  <si>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</si>
  <si>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</si>
  <si>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</si>
  <si>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</si>
  <si>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</si>
  <si>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</si>
  <si>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</si>
  <si>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</si>
  <si>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</si>
  <si>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</si>
  <si>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</si>
  <si>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</si>
  <si>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</si>
  <si>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</si>
  <si>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</si>
  <si>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</si>
  <si>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</si>
  <si>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</si>
  <si>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</si>
  <si>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</si>
  <si>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</si>
  <si>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</si>
  <si>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</si>
  <si>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</si>
  <si>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</si>
  <si>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</si>
  <si>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</si>
  <si>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</si>
  <si>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</si>
  <si>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</si>
  <si>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</si>
  <si>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</si>
  <si>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</si>
  <si>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</si>
  <si>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</si>
  <si>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</si>
  <si>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</si>
  <si>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</si>
  <si>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</si>
  <si>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</si>
  <si>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</si>
  <si>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</si>
  <si>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</si>
  <si>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</si>
  <si>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</si>
  <si>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</si>
  <si>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</si>
  <si>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</si>
  <si>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</si>
  <si>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</si>
  <si>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</si>
  <si>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</si>
  <si>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</si>
  <si>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</si>
  <si>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</si>
  <si>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</si>
  <si>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</si>
  <si>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</si>
  <si>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</si>
  <si>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</si>
  <si>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</si>
  <si>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</si>
  <si>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</si>
  <si>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</si>
  <si>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</si>
  <si>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</si>
  <si>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</si>
  <si>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</si>
  <si>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</si>
  <si>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</si>
  <si>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</si>
  <si>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</si>
  <si>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</si>
  <si>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</si>
  <si>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</si>
  <si>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</si>
  <si>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</si>
  <si>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</si>
  <si>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</si>
  <si>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</si>
  <si>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</si>
  <si>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</si>
  <si>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</si>
  <si>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</si>
  <si>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</si>
  <si>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</si>
  <si>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</si>
  <si>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</si>
  <si>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</si>
  <si>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</si>
  <si>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</si>
  <si>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</si>
  <si>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</si>
  <si>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</si>
  <si>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</si>
  <si>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</si>
  <si>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</si>
  <si>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</si>
  <si>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</si>
  <si>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</si>
  <si>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</si>
  <si>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</si>
  <si>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</si>
  <si>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</si>
  <si>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</si>
  <si>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</si>
  <si>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</si>
  <si>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</si>
  <si>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</si>
  <si>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</si>
  <si>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</si>
  <si>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</si>
  <si>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</si>
  <si>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</si>
  <si>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</si>
  <si>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</si>
  <si>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</si>
  <si>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</si>
  <si>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</si>
  <si>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</si>
  <si>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</si>
  <si>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</si>
  <si>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</si>
  <si>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</si>
  <si>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</si>
  <si>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</si>
  <si>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</si>
  <si>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</si>
  <si>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</si>
  <si>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</si>
  <si>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</si>
  <si>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</si>
  <si>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</si>
  <si>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</si>
  <si>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</si>
  <si>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</si>
  <si>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</si>
  <si>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</si>
  <si>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</si>
  <si>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</si>
  <si>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</si>
  <si>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</si>
  <si>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</si>
  <si>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</si>
  <si>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</si>
  <si>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</si>
  <si>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</si>
  <si>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</si>
  <si>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</si>
  <si>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</si>
  <si>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</si>
  <si>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</si>
  <si>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</si>
  <si>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</si>
  <si>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</si>
  <si>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</si>
  <si>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</si>
  <si>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</si>
  <si>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</si>
  <si>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</si>
  <si>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</si>
  <si>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</si>
  <si>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</si>
  <si>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</si>
  <si>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</si>
  <si>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</si>
  <si>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</si>
  <si>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</si>
  <si>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</si>
  <si>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</si>
  <si>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</si>
  <si>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</si>
  <si>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</si>
  <si>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</si>
  <si>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</si>
  <si>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</si>
  <si>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</si>
  <si>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</si>
  <si>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</si>
  <si>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</si>
  <si>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</si>
  <si>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</si>
  <si>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</si>
  <si>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</si>
  <si>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</si>
  <si>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</si>
  <si>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</si>
  <si>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</si>
  <si>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</si>
  <si>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</si>
  <si>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</si>
  <si>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</si>
  <si>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</si>
  <si>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</si>
  <si>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</si>
  <si>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</si>
  <si>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</si>
  <si>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</si>
  <si>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</si>
  <si>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</si>
  <si>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</si>
  <si>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</si>
  <si>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</si>
  <si>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</si>
  <si>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</si>
  <si>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</si>
  <si>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</si>
  <si>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</si>
  <si>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</si>
  <si>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</si>
  <si>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</si>
  <si>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</si>
  <si>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</si>
  <si>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</si>
  <si>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</si>
  <si>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</si>
  <si>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</si>
  <si>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</si>
  <si>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</si>
  <si>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</si>
  <si>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</si>
  <si>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</si>
  <si>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</si>
  <si>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</si>
  <si>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</si>
  <si>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</si>
  <si>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</si>
  <si>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</si>
  <si>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</si>
  <si>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</si>
  <si>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</si>
  <si>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</si>
  <si>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</si>
  <si>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</si>
  <si>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</si>
  <si>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</si>
  <si>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</si>
  <si>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</si>
  <si>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</si>
  <si>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</si>
  <si>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</si>
  <si>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</si>
  <si>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</si>
  <si>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</si>
  <si>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</si>
  <si>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</si>
  <si>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</si>
  <si>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</si>
  <si>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</si>
  <si>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</si>
  <si>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</si>
  <si>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</si>
  <si>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</si>
  <si>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</si>
  <si>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</si>
  <si>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</si>
  <si>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</si>
  <si>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</si>
  <si>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</si>
  <si>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</si>
  <si>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</si>
  <si>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</si>
  <si>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</si>
  <si>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</si>
  <si>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</si>
  <si>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</si>
  <si>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</si>
  <si>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</si>
  <si>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</si>
  <si>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</si>
  <si>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</si>
  <si>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</si>
  <si>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</si>
  <si>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</si>
  <si>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</si>
  <si>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</si>
  <si>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</si>
  <si>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</si>
  <si>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</si>
  <si>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</si>
  <si>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</si>
  <si>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</si>
  <si>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</si>
  <si>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</si>
  <si>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</si>
  <si>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</si>
  <si>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</si>
  <si>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</si>
  <si>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</si>
  <si>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</si>
  <si>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</si>
  <si>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</si>
  <si>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</si>
  <si>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</si>
  <si>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</si>
  <si>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</si>
  <si>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</si>
  <si>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</si>
  <si>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</si>
  <si>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</si>
  <si>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</si>
  <si>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</si>
  <si>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</si>
  <si>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</si>
  <si>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</si>
  <si>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</si>
  <si>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</si>
  <si>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</si>
  <si>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</si>
  <si>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</si>
  <si>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</si>
  <si>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</si>
  <si>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</si>
  <si>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</si>
  <si>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</si>
  <si>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</si>
  <si>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</si>
  <si>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</si>
  <si>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</si>
  <si>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</si>
  <si>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</si>
  <si>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</si>
  <si>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</si>
  <si>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</si>
  <si>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</si>
  <si>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</si>
  <si>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</si>
  <si>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</si>
  <si>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</si>
  <si>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</si>
  <si>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</si>
  <si>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</si>
  <si>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</si>
  <si>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</si>
  <si>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</si>
  <si>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</si>
  <si>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</si>
  <si>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</si>
  <si>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</si>
  <si>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</si>
  <si>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</si>
  <si>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</si>
  <si>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</si>
  <si>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</si>
  <si>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</si>
  <si>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</si>
  <si>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</si>
  <si>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</si>
  <si>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</si>
  <si>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</si>
  <si>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</si>
  <si>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</si>
  <si>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</si>
  <si>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</si>
  <si>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</si>
  <si>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</si>
  <si>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</si>
  <si>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</si>
  <si>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</si>
  <si>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</si>
  <si>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</si>
  <si>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</si>
  <si>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</si>
  <si>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</si>
  <si>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</si>
  <si>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</si>
  <si>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</si>
  <si>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</si>
  <si>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</si>
  <si>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</si>
  <si>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</si>
  <si>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</si>
  <si>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</si>
  <si>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</si>
  <si>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</si>
  <si>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</si>
  <si>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</si>
  <si>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</si>
  <si>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</si>
  <si>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</si>
  <si>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</si>
  <si>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</si>
  <si>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</si>
  <si>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</si>
  <si>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</si>
  <si>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</si>
  <si>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</si>
  <si>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</si>
  <si>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</si>
  <si>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</si>
  <si>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</si>
  <si>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</si>
  <si>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</si>
  <si>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</si>
  <si>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</si>
  <si>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</si>
  <si>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</si>
  <si>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</si>
  <si>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</si>
  <si>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</si>
  <si>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</si>
  <si>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</si>
  <si>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</si>
  <si>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</si>
  <si>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</si>
  <si>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</si>
  <si>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</si>
  <si>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</si>
  <si>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</si>
  <si>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</si>
  <si>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</si>
  <si>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</si>
  <si>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</si>
  <si>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</si>
  <si>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</si>
  <si>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</si>
  <si>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</si>
  <si>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</si>
  <si>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</si>
  <si>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</si>
  <si>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</si>
  <si>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</si>
  <si>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</si>
  <si>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</si>
  <si>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</si>
  <si>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</si>
  <si>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</si>
  <si>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</si>
  <si>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</si>
  <si>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</si>
  <si>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</si>
  <si>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</si>
  <si>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</si>
  <si>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</si>
  <si>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</si>
  <si>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</si>
  <si>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</si>
  <si>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</si>
  <si>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</si>
  <si>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</si>
  <si>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</si>
  <si>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</si>
  <si>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</si>
  <si>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</si>
  <si>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</si>
  <si>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</si>
  <si>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</si>
  <si>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</si>
  <si>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</si>
  <si>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</si>
  <si>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</si>
  <si>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</si>
  <si>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</si>
  <si>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</si>
  <si>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</si>
  <si>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</si>
  <si>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</si>
  <si>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</si>
  <si>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</si>
  <si>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</si>
  <si>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</si>
  <si>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</si>
  <si>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</si>
  <si>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</si>
  <si>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</si>
  <si>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</si>
  <si>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</si>
  <si>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</si>
  <si>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</si>
  <si>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</si>
  <si>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</si>
  <si>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</si>
  <si>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</si>
  <si>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</si>
  <si>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</si>
  <si>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</si>
  <si>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</si>
  <si>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</si>
  <si>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</si>
  <si>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</si>
  <si>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</si>
  <si>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</si>
  <si>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</si>
  <si>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</si>
  <si>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</si>
  <si>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</si>
  <si>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</si>
  <si>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</si>
  <si>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</si>
  <si>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</si>
  <si>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</si>
  <si>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</si>
  <si>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</si>
  <si>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</si>
  <si>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</si>
  <si>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</si>
  <si>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</si>
  <si>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</si>
  <si>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</si>
  <si>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</si>
  <si>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</si>
  <si>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</si>
  <si>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</si>
  <si>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</si>
  <si>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</si>
  <si>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</si>
  <si>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</si>
  <si>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</si>
  <si>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</si>
  <si>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</si>
  <si>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</si>
  <si>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</si>
  <si>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</si>
  <si>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</si>
  <si>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</si>
  <si>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</si>
  <si>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</si>
  <si>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</si>
  <si>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</si>
  <si>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</si>
  <si>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</si>
  <si>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</si>
  <si>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</si>
  <si>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</si>
  <si>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</si>
  <si>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</si>
  <si>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</si>
  <si>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</si>
  <si>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</si>
  <si>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</si>
  <si>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</si>
  <si>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</si>
  <si>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</si>
  <si>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</si>
  <si>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</si>
  <si>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</si>
  <si>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</si>
  <si>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</si>
  <si>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</si>
  <si>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</si>
  <si>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</si>
  <si>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</si>
  <si>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</si>
  <si>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</si>
  <si>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</si>
  <si>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</si>
  <si>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</si>
  <si>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</si>
  <si>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</si>
  <si>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</si>
  <si>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</si>
  <si>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</si>
  <si>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</si>
  <si>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</si>
  <si>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</si>
  <si>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</si>
  <si>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</si>
  <si>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</si>
  <si>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</si>
  <si>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</si>
  <si>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</si>
  <si>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</si>
  <si>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</si>
  <si>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</si>
  <si>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</si>
  <si>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</si>
  <si>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</si>
  <si>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</si>
  <si>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</si>
  <si>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</si>
  <si>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</si>
  <si>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</si>
  <si>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</si>
  <si>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</si>
  <si>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</si>
  <si>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</si>
  <si>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</si>
  <si>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</si>
  <si>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</si>
  <si>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</si>
  <si>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</si>
  <si>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</si>
  <si>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</si>
  <si>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</si>
  <si>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</si>
  <si>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</si>
  <si>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</si>
  <si>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</si>
  <si>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</si>
  <si>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</si>
  <si>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</si>
  <si>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</si>
  <si>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</si>
  <si>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</si>
  <si>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</si>
  <si>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</si>
  <si>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</si>
  <si>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</si>
  <si>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</si>
  <si>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</si>
  <si>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</si>
  <si>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</si>
  <si>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</si>
  <si>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</si>
  <si>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</si>
  <si>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</si>
  <si>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</si>
  <si>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</si>
  <si>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</si>
  <si>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</si>
  <si>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</si>
  <si>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</si>
  <si>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</si>
  <si>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</si>
  <si>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</si>
  <si>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</si>
  <si>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</si>
  <si>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</si>
  <si>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</si>
  <si>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</si>
  <si>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</si>
  <si>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</si>
  <si>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</si>
  <si>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</si>
  <si>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</si>
  <si>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</si>
  <si>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</si>
  <si>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</si>
  <si>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</si>
  <si>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</si>
  <si>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</si>
  <si>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</si>
  <si>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</si>
  <si>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</si>
  <si>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</si>
  <si>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</si>
  <si>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</si>
  <si>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</si>
  <si>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</si>
  <si>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</si>
  <si>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</si>
  <si>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</si>
  <si>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</si>
  <si>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</si>
  <si>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</si>
  <si>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</si>
  <si>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</si>
  <si>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</si>
  <si>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</si>
  <si>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</si>
  <si>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</si>
  <si>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</si>
  <si>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</si>
  <si>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</si>
  <si>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</si>
  <si>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</si>
  <si>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</si>
  <si>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</si>
  <si>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</si>
  <si>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</si>
  <si>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</si>
  <si>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</si>
  <si>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</si>
  <si>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</si>
  <si>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</si>
  <si>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</si>
  <si>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</si>
  <si>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</si>
  <si>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</si>
  <si>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</si>
  <si>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</si>
  <si>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</si>
  <si>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</si>
  <si>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</si>
  <si>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</si>
  <si>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</si>
  <si>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</si>
  <si>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</si>
  <si>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</si>
  <si>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</si>
  <si>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</si>
  <si>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</si>
  <si>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</si>
  <si>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</si>
  <si>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</si>
  <si>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</si>
  <si>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</si>
  <si>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</si>
  <si>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</si>
  <si>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</si>
  <si>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</si>
  <si>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</si>
  <si>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</si>
  <si>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</si>
  <si>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</si>
  <si>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</si>
  <si>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</si>
  <si>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</si>
  <si>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</si>
  <si>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</si>
  <si>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</si>
  <si>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</si>
  <si>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</si>
  <si>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</si>
  <si>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</si>
  <si>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</si>
  <si>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</si>
  <si>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</si>
  <si>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</si>
  <si>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</si>
  <si>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</si>
  <si>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</si>
  <si>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</si>
  <si>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</si>
  <si>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</si>
  <si>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</si>
  <si>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</si>
  <si>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</si>
  <si>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</si>
  <si>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</si>
  <si>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</si>
  <si>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</si>
  <si>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</si>
  <si>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</si>
  <si>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</si>
  <si>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</si>
  <si>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</si>
  <si>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</si>
  <si>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</si>
  <si>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</si>
  <si>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</si>
  <si>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</si>
  <si>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</si>
  <si>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</si>
  <si>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</si>
  <si>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</si>
  <si>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</si>
  <si>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</si>
  <si>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</si>
  <si>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</si>
  <si>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</si>
  <si>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</si>
  <si>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</si>
  <si>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</si>
  <si>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</si>
  <si>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</si>
  <si>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</si>
  <si>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</si>
  <si>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</si>
  <si>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</si>
  <si>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</si>
  <si>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</si>
  <si>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</si>
  <si>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</si>
  <si>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</si>
  <si>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</si>
  <si>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</si>
  <si>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</si>
  <si>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</si>
  <si>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</si>
  <si>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</si>
  <si>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</si>
  <si>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</si>
  <si>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</si>
  <si>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</si>
  <si>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</si>
  <si>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</si>
  <si>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</si>
  <si>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</si>
  <si>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</si>
  <si>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</si>
  <si>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</si>
  <si>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</si>
  <si>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</si>
  <si>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</si>
  <si>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</si>
  <si>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</si>
  <si>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</si>
  <si>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</si>
  <si>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</si>
  <si>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</si>
  <si>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</si>
  <si>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</si>
  <si>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</si>
  <si>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</si>
  <si>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</si>
  <si>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</si>
  <si>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</si>
  <si>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</si>
  <si>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</si>
  <si>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</si>
  <si>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</si>
  <si>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</si>
  <si>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</si>
  <si>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</si>
  <si>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</si>
  <si>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</si>
  <si>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</si>
  <si>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</si>
  <si>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</si>
  <si>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</si>
  <si>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</si>
  <si>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</si>
  <si>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</si>
  <si>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</si>
  <si>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</si>
  <si>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</si>
  <si>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</si>
  <si>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</si>
  <si>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</si>
  <si>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</si>
  <si>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</si>
  <si>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</si>
  <si>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</si>
  <si>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</si>
  <si>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</si>
  <si>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</si>
  <si>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</si>
  <si>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</si>
  <si>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</si>
  <si>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</si>
  <si>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</si>
  <si>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</si>
  <si>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</si>
  <si>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</si>
  <si>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</si>
  <si>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</si>
  <si>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</si>
  <si>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</si>
  <si>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</si>
  <si>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</si>
  <si>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</si>
  <si>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</si>
  <si>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</si>
  <si>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</si>
  <si>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</si>
  <si>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</si>
  <si>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</si>
  <si>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</si>
  <si>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</si>
  <si>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</si>
  <si>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</si>
  <si>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</si>
  <si>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</si>
  <si>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</si>
  <si>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</si>
  <si>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</si>
  <si>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</si>
  <si>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</si>
  <si>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</si>
  <si>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</si>
  <si>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</si>
  <si>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</si>
  <si>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</si>
  <si>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</si>
  <si>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</si>
  <si>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</si>
  <si>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</si>
  <si>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</si>
  <si>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</si>
  <si>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</si>
  <si>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</si>
  <si>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</si>
  <si>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</si>
  <si>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</si>
  <si>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</si>
  <si>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</si>
  <si>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</si>
  <si>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</si>
  <si>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</si>
  <si>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</si>
  <si>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</si>
  <si>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</si>
  <si>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</si>
  <si>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</si>
  <si>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</si>
  <si>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</si>
  <si>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</si>
  <si>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</si>
  <si>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</si>
  <si>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</si>
  <si>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</si>
  <si>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</si>
  <si>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</si>
  <si>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</si>
  <si>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</si>
  <si>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</si>
  <si>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</si>
  <si>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</si>
  <si>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</si>
  <si>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</si>
  <si>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</si>
  <si>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</si>
  <si>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</si>
  <si>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</si>
  <si>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</si>
  <si>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</si>
  <si>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</si>
  <si>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</si>
  <si>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</si>
  <si>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</si>
  <si>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</si>
  <si>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</si>
  <si>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</si>
  <si>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</si>
  <si>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</si>
  <si>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</si>
  <si>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</si>
  <si>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</si>
  <si>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</si>
  <si>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</si>
  <si>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</si>
  <si>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</si>
  <si>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</si>
  <si>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</si>
  <si>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</si>
  <si>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</si>
  <si>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</si>
  <si>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</si>
  <si>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</si>
  <si>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</si>
  <si>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</si>
  <si>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</si>
  <si>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</si>
  <si>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</si>
  <si>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</si>
  <si>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</si>
  <si>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</si>
  <si>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</si>
  <si>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</si>
  <si>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</si>
  <si>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</si>
  <si>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</si>
  <si>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</si>
  <si>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</si>
  <si>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</si>
  <si>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</si>
  <si>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</si>
  <si>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</si>
  <si>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</si>
  <si>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</si>
  <si>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</si>
  <si>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</si>
  <si>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</si>
  <si>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</si>
  <si>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</si>
  <si>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</si>
  <si>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</si>
  <si>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</si>
  <si>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</si>
  <si>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</si>
  <si>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</si>
  <si>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</si>
  <si>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</si>
  <si>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</si>
  <si>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</si>
  <si>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</si>
  <si>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</si>
  <si>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</si>
  <si>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</si>
  <si>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</si>
  <si>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</si>
  <si>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</si>
  <si>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</si>
  <si>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</si>
  <si>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</si>
  <si>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</si>
  <si>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</si>
  <si>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</si>
  <si>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</si>
  <si>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</si>
  <si>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</si>
  <si>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</si>
  <si>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</si>
  <si>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</si>
  <si>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</si>
  <si>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</si>
  <si>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</si>
  <si>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</si>
  <si>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</si>
  <si>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</si>
  <si>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</si>
  <si>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</si>
  <si>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</si>
  <si>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</si>
  <si>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</si>
  <si>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</si>
  <si>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</si>
  <si>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</si>
  <si>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</si>
  <si>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</si>
  <si>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</si>
  <si>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</si>
  <si>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</si>
  <si>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</si>
  <si>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</si>
  <si>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</si>
  <si>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</si>
  <si>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</si>
  <si>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</si>
  <si>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</si>
  <si>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</si>
  <si>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</si>
  <si>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</si>
  <si>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</si>
  <si>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</si>
  <si>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</si>
  <si>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</si>
  <si>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</si>
  <si>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</si>
  <si>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</si>
  <si>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</si>
  <si>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</si>
  <si>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</si>
  <si>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</si>
  <si>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</si>
  <si>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</si>
  <si>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</si>
  <si>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</si>
  <si>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</si>
  <si>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</si>
  <si>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</si>
  <si>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</si>
  <si>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</si>
  <si>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</si>
  <si>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</si>
  <si>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</si>
  <si>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</si>
  <si>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</si>
  <si>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</si>
  <si>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</si>
  <si>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</si>
  <si>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</si>
  <si>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</si>
  <si>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</si>
  <si>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</si>
  <si>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</si>
  <si>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</si>
  <si>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</si>
  <si>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</si>
  <si>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</si>
  <si>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</si>
  <si>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</si>
  <si>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</si>
  <si>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</si>
  <si>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</si>
  <si>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</si>
  <si>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</si>
  <si>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</si>
  <si>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</si>
  <si>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</si>
  <si>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</si>
  <si>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</si>
  <si>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</si>
  <si>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</si>
  <si>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</si>
  <si>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</si>
  <si>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</si>
  <si>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</si>
  <si>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</si>
  <si>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</si>
  <si>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</si>
  <si>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</si>
  <si>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</si>
  <si>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</si>
  <si>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</si>
  <si>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</si>
  <si>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</si>
  <si>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</si>
  <si>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</si>
  <si>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</si>
  <si>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</si>
  <si>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</si>
  <si>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</si>
  <si>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</si>
  <si>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</si>
  <si>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</si>
  <si>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</si>
  <si>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</si>
  <si>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</si>
  <si>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</si>
  <si>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</si>
  <si>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</si>
  <si>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</si>
  <si>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</si>
  <si>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</si>
  <si>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</si>
  <si>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</si>
  <si>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</si>
  <si>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</si>
  <si>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</si>
  <si>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</si>
  <si>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</si>
  <si>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</si>
  <si>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</si>
  <si>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</si>
  <si>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</si>
  <si>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</si>
  <si>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</si>
  <si>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</si>
  <si>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</si>
  <si>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</si>
  <si>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</si>
  <si>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</si>
  <si>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</si>
  <si>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</si>
  <si>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</si>
  <si>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</si>
  <si>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</si>
  <si>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</si>
  <si>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</si>
  <si>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</si>
  <si>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</si>
  <si>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</si>
  <si>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</si>
  <si>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</si>
  <si>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</si>
  <si>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</si>
  <si>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</si>
  <si>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</si>
  <si>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</si>
  <si>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</si>
  <si>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</si>
  <si>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</si>
  <si>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</si>
  <si>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</si>
  <si>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</si>
  <si>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</si>
  <si>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</si>
  <si>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</si>
  <si>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</si>
  <si>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</si>
  <si>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</si>
  <si>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</si>
  <si>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</si>
  <si>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</si>
  <si>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</si>
  <si>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</si>
  <si>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</si>
  <si>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</si>
  <si>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</si>
  <si>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</si>
  <si>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</si>
  <si>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</si>
  <si>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</si>
  <si>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</si>
  <si>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</si>
  <si>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</si>
  <si>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</si>
  <si>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</si>
  <si>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</si>
  <si>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</si>
  <si>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</si>
  <si>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</si>
  <si>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</si>
  <si>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</si>
  <si>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</si>
  <si>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</si>
  <si>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</si>
  <si>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</si>
  <si>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</si>
  <si>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</si>
  <si>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</si>
  <si>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</si>
  <si>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</si>
  <si>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</si>
  <si>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</si>
  <si>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</si>
  <si>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</si>
  <si>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</si>
  <si>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</si>
  <si>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</si>
  <si>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</si>
  <si>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</si>
  <si>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</si>
  <si>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</si>
  <si>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</si>
  <si>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</si>
  <si>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</si>
  <si>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</si>
  <si>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</si>
  <si>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</si>
  <si>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</si>
  <si>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</si>
  <si>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</si>
  <si>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</si>
  <si>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</si>
  <si>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</si>
  <si>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</si>
  <si>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</si>
  <si>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</si>
  <si>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</si>
  <si>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</si>
  <si>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</si>
  <si>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</si>
  <si>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</si>
  <si>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</si>
  <si>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</si>
  <si>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</si>
  <si>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</si>
  <si>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</si>
  <si>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</si>
  <si>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</si>
  <si>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</si>
  <si>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</si>
  <si>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</si>
  <si>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</si>
  <si>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</si>
  <si>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</si>
  <si>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</si>
  <si>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</si>
  <si>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</si>
  <si>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</si>
  <si>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</si>
  <si>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</si>
  <si>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</si>
  <si>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</si>
  <si>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</si>
  <si>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</si>
  <si>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</si>
  <si>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</si>
  <si>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</si>
  <si>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</si>
  <si>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</si>
  <si>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</si>
  <si>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</si>
  <si>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</si>
  <si>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</si>
  <si>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</si>
  <si>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</si>
  <si>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</si>
  <si>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</si>
  <si>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</si>
  <si>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</si>
  <si>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</si>
  <si>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</si>
  <si>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</si>
  <si>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</si>
  <si>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</si>
  <si>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</si>
  <si>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</si>
  <si>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</si>
  <si>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</si>
  <si>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</si>
  <si>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</si>
  <si>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</si>
  <si>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</si>
  <si>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</si>
  <si>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</si>
  <si>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</si>
  <si>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</si>
  <si>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</si>
  <si>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</si>
  <si>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</si>
  <si>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</si>
  <si>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</si>
  <si>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</si>
  <si>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</si>
  <si>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</si>
  <si>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</si>
  <si>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</si>
  <si>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</si>
  <si>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</si>
  <si>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</si>
  <si>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</si>
  <si>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</si>
  <si>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</si>
  <si>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</si>
  <si>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</si>
  <si>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</si>
  <si>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</si>
  <si>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</si>
  <si>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</si>
  <si>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</si>
  <si>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</si>
  <si>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</si>
  <si>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</si>
  <si>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</si>
  <si>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</si>
  <si>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</si>
  <si>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</si>
  <si>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</si>
  <si>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</si>
  <si>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</si>
  <si>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</si>
  <si>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</si>
  <si>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</si>
  <si>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</si>
  <si>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</si>
  <si>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</si>
  <si>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</si>
  <si>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</si>
  <si>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</si>
  <si>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</si>
  <si>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</si>
  <si>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</si>
  <si>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</si>
  <si>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</si>
  <si>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</si>
  <si>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</si>
  <si>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</si>
  <si>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</si>
  <si>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</si>
  <si>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</si>
  <si>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</si>
  <si>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</si>
  <si>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</si>
  <si>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</si>
  <si>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</si>
  <si>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</si>
  <si>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</si>
  <si>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</si>
  <si>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</si>
  <si>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</si>
  <si>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</si>
  <si>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</si>
  <si>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</si>
  <si>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</si>
  <si>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</si>
  <si>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</si>
  <si>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</si>
  <si>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</si>
  <si>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</si>
  <si>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</si>
  <si>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</si>
  <si>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</si>
  <si>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</si>
  <si>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</si>
  <si>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</si>
  <si>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</si>
  <si>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</si>
  <si>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</si>
  <si>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</si>
  <si>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</si>
  <si>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</si>
  <si>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</si>
  <si>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</si>
  <si>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</si>
  <si>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</si>
  <si>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</si>
  <si>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</si>
  <si>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</si>
  <si>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</si>
  <si>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</si>
  <si>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</si>
  <si>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</si>
  <si>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</si>
  <si>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</si>
  <si>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</si>
  <si>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</si>
  <si>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</si>
  <si>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</si>
  <si>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</si>
  <si>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</si>
  <si>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</si>
  <si>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</si>
  <si>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</si>
  <si>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</si>
  <si>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</si>
  <si>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</si>
  <si>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</si>
  <si>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</si>
  <si>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</si>
  <si>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</si>
  <si>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</si>
  <si>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</si>
  <si>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</si>
  <si>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</si>
  <si>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</si>
  <si>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</si>
  <si>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</si>
  <si>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</si>
  <si>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</si>
  <si>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</si>
  <si>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</si>
  <si>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</si>
  <si>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</si>
  <si>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</si>
  <si>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</si>
  <si>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</si>
  <si>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</si>
  <si>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</si>
  <si>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</si>
  <si>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</si>
  <si>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</si>
  <si>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</si>
  <si>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</si>
  <si>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</si>
  <si>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</si>
  <si>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</si>
  <si>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</si>
  <si>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</si>
  <si>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</si>
  <si>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</si>
  <si>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</si>
  <si>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</si>
  <si>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</si>
  <si>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</si>
  <si>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</si>
  <si>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</si>
  <si>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</si>
  <si>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</si>
  <si>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</si>
  <si>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</si>
  <si>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</si>
  <si>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</si>
  <si>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</si>
  <si>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</si>
  <si>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</si>
  <si>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</si>
  <si>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</si>
  <si>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</si>
  <si>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</si>
  <si>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</si>
  <si>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</si>
  <si>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</si>
  <si>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</si>
  <si>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</si>
  <si>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</si>
  <si>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</si>
  <si>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</si>
  <si>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</si>
  <si>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</si>
  <si>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</si>
  <si>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</si>
  <si>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</si>
  <si>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</si>
  <si>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</si>
  <si>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</si>
  <si>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</si>
  <si>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</si>
  <si>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</si>
  <si>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</si>
  <si>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</si>
  <si>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</si>
  <si>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</si>
  <si>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</si>
  <si>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</si>
  <si>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</si>
  <si>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</si>
  <si>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</si>
  <si>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</si>
  <si>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</si>
  <si>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</si>
  <si>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</si>
  <si>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</si>
  <si>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</si>
  <si>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</si>
  <si>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</si>
  <si>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</si>
  <si>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</si>
  <si>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</si>
  <si>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</si>
  <si>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</si>
  <si>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</si>
  <si>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</si>
  <si>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</si>
  <si>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</si>
  <si>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</si>
  <si>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</si>
  <si>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</si>
  <si>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</si>
  <si>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</si>
  <si>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</si>
  <si>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</si>
  <si>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</si>
  <si>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</si>
  <si>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</si>
  <si>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</si>
  <si>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</si>
  <si>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</si>
  <si>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</si>
  <si>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</si>
  <si>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</si>
  <si>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</si>
  <si>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</si>
  <si>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</si>
  <si>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</si>
  <si>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</si>
  <si>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</si>
  <si>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</si>
  <si>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</si>
  <si>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</si>
  <si>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</si>
  <si>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</si>
  <si>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</si>
  <si>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</si>
  <si>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</si>
  <si>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</si>
  <si>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</si>
  <si>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</si>
  <si>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</si>
  <si>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</si>
  <si>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</si>
  <si>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</si>
  <si>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</si>
  <si>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</si>
  <si>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</si>
  <si>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</si>
  <si>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</si>
  <si>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</si>
  <si>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</si>
  <si>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</si>
  <si>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</si>
  <si>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</si>
  <si>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</si>
  <si>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</si>
  <si>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</si>
  <si>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</si>
  <si>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</si>
  <si>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</si>
  <si>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</si>
  <si>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</si>
  <si>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</si>
  <si>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</si>
  <si>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</si>
  <si>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</si>
  <si>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</si>
  <si>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</si>
  <si>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</si>
  <si>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</si>
  <si>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</si>
  <si>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</si>
  <si>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</si>
  <si>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</si>
  <si>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</si>
  <si>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</si>
  <si>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</si>
  <si>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</si>
  <si>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</si>
  <si>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</si>
  <si>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</si>
  <si>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</si>
  <si>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</si>
  <si>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</si>
  <si>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</si>
  <si>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</si>
  <si>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</si>
  <si>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</si>
  <si>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</si>
  <si>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</si>
  <si>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</si>
  <si>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</si>
  <si>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</si>
  <si>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</si>
  <si>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</si>
  <si>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</si>
  <si>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</si>
  <si>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</si>
  <si>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</si>
  <si>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</si>
  <si>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</si>
  <si>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</si>
  <si>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</si>
  <si>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</si>
  <si>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</si>
  <si>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</si>
  <si>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</si>
  <si>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</si>
  <si>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</si>
  <si>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</si>
  <si>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</si>
  <si>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</si>
  <si>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</si>
  <si>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</si>
  <si>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</si>
  <si>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</si>
  <si>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</si>
  <si>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</si>
  <si>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</si>
  <si>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</si>
  <si>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</si>
  <si>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</si>
  <si>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</si>
  <si>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</si>
  <si>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</si>
  <si>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</si>
  <si>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</si>
  <si>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</si>
  <si>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</si>
  <si>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</si>
  <si>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</si>
  <si>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</si>
  <si>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</si>
  <si>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</si>
  <si>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</si>
  <si>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</si>
  <si>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</si>
  <si>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</si>
  <si>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</si>
  <si>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</si>
  <si>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</si>
  <si>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</si>
  <si>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</si>
  <si>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</si>
  <si>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</si>
  <si>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</si>
  <si>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</si>
  <si>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</si>
  <si>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</si>
  <si>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</si>
  <si>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</si>
  <si>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</si>
  <si>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</si>
  <si>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</si>
  <si>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</si>
  <si>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</si>
  <si>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</si>
  <si>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</si>
  <si>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</si>
  <si>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</si>
  <si>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</si>
  <si>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</si>
  <si>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</si>
  <si>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</si>
  <si>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</si>
  <si>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</si>
  <si>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</si>
  <si>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</si>
  <si>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</si>
  <si>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</si>
  <si>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</si>
  <si>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</si>
  <si>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</si>
  <si>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</si>
  <si>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</si>
  <si>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</si>
  <si>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</si>
  <si>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</si>
  <si>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</si>
  <si>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</si>
  <si>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</si>
  <si>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</si>
  <si>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</si>
  <si>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</si>
  <si>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</si>
  <si>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</si>
  <si>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</si>
  <si>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</si>
  <si>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</si>
  <si>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</si>
  <si>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</si>
  <si>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</si>
  <si>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</si>
  <si>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</si>
  <si>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</si>
  <si>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</si>
  <si>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</si>
  <si>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</si>
  <si>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</si>
  <si>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</si>
  <si>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</si>
  <si>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</si>
  <si>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</si>
  <si>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</si>
  <si>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</si>
  <si>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</si>
  <si>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</si>
  <si>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</si>
  <si>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</si>
  <si>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</si>
  <si>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</si>
  <si>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</si>
  <si>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</si>
  <si>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</si>
  <si>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</si>
  <si>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</si>
  <si>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</si>
  <si>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</si>
  <si>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</si>
  <si>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</si>
  <si>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</si>
  <si>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</si>
  <si>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</si>
  <si>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</si>
  <si>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</si>
  <si>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</si>
  <si>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</si>
  <si>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</si>
  <si>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</si>
  <si>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</si>
  <si>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</si>
  <si>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</si>
  <si>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</si>
  <si>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</si>
  <si>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</si>
  <si>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</si>
  <si>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</si>
  <si>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</si>
  <si>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</si>
  <si>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</si>
  <si>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</si>
  <si>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</si>
  <si>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</si>
  <si>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</si>
  <si>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</si>
  <si>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</si>
  <si>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</si>
  <si>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</si>
  <si>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</si>
  <si>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</si>
  <si>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</si>
  <si>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</si>
  <si>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</si>
  <si>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</si>
  <si>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</si>
  <si>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</si>
  <si>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</si>
  <si>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</si>
  <si>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</si>
  <si>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</si>
  <si>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</si>
  <si>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</si>
  <si>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</si>
  <si>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</si>
  <si>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</si>
  <si>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</si>
  <si>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</si>
  <si>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</si>
  <si>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</si>
  <si>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</si>
  <si>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</si>
  <si>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</si>
  <si>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</si>
  <si>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</si>
  <si>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</si>
  <si>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</si>
  <si>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</si>
  <si>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</si>
  <si>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</si>
  <si>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</si>
  <si>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</si>
  <si>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</si>
  <si>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</si>
  <si>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</si>
  <si>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</si>
  <si>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</si>
  <si>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</si>
  <si>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</si>
  <si>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</si>
  <si>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</si>
  <si>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</si>
  <si>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</si>
  <si>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</si>
  <si>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</si>
  <si>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</si>
  <si>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</si>
  <si>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</si>
  <si>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</si>
  <si>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</si>
  <si>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</si>
  <si>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</si>
  <si>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</si>
  <si>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</si>
  <si>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</si>
  <si>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</si>
  <si>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</si>
  <si>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</si>
  <si>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</si>
  <si>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</si>
  <si>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</si>
  <si>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</si>
  <si>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</si>
  <si>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</si>
  <si>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</si>
  <si>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</si>
  <si>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</si>
  <si>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</si>
  <si>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</si>
  <si>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</si>
  <si>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</si>
  <si>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</si>
  <si>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</si>
  <si>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</si>
  <si>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</si>
  <si>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</si>
  <si>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</si>
  <si>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</si>
  <si>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</si>
  <si>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</si>
  <si>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</si>
  <si>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</si>
  <si>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</si>
  <si>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</si>
  <si>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</si>
  <si>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</si>
  <si>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</si>
  <si>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</si>
  <si>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</si>
  <si>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</si>
  <si>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</si>
  <si>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</si>
  <si>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</si>
  <si>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</si>
  <si>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</si>
  <si>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</si>
  <si>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</si>
  <si>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</si>
  <si>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</si>
  <si>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</si>
  <si>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</si>
  <si>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</si>
  <si>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</si>
  <si>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</si>
  <si>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</si>
  <si>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</si>
  <si>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</si>
  <si>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</si>
  <si>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</si>
  <si>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</si>
  <si>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</si>
  <si>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</si>
  <si>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</si>
  <si>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</si>
  <si>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</si>
  <si>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</si>
  <si>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</si>
  <si>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</si>
  <si>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</si>
  <si>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</si>
  <si>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</si>
  <si>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</si>
  <si>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</si>
  <si>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</si>
  <si>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</si>
  <si>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</si>
  <si>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</si>
  <si>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</si>
  <si>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</si>
  <si>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</si>
  <si>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</si>
  <si>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</si>
  <si>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</si>
  <si>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</si>
  <si>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</si>
  <si>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</si>
  <si>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</si>
  <si>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</si>
  <si>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</si>
  <si>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</si>
  <si>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</si>
  <si>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</si>
  <si>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</si>
  <si>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</si>
  <si>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</si>
  <si>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</si>
  <si>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</si>
  <si>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</si>
  <si>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</si>
  <si>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</si>
  <si>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</si>
  <si>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</si>
  <si>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</si>
  <si>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</si>
  <si>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</si>
  <si>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</si>
  <si>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</si>
  <si>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</si>
  <si>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</si>
  <si>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</si>
  <si>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</si>
  <si>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</si>
  <si>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</si>
  <si>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</si>
  <si>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</si>
  <si>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</si>
  <si>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</si>
  <si>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</si>
  <si>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</si>
  <si>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</si>
  <si>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</si>
  <si>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</si>
  <si>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</si>
  <si>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</si>
  <si>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</si>
  <si>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</si>
  <si>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</si>
  <si>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</si>
  <si>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</si>
  <si>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</si>
  <si>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</si>
  <si>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</si>
  <si>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</si>
  <si>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</si>
  <si>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</si>
  <si>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</si>
  <si>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</si>
  <si>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</si>
  <si>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</si>
  <si>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</si>
  <si>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</si>
  <si>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</si>
  <si>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</si>
  <si>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</si>
  <si>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</si>
  <si>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</si>
  <si>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</si>
  <si>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</si>
  <si>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</si>
  <si>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</si>
  <si>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</si>
  <si>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</si>
  <si>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</si>
  <si>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</si>
  <si>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</si>
  <si>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</si>
  <si>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</si>
  <si>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</si>
  <si>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</si>
  <si>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</si>
  <si>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</si>
  <si>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</si>
  <si>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</si>
  <si>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</si>
  <si>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</si>
  <si>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</si>
  <si>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</si>
  <si>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</si>
  <si>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</si>
  <si>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</si>
  <si>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</si>
  <si>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</si>
  <si>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</si>
  <si>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</si>
  <si>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</si>
  <si>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</si>
  <si>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</si>
  <si>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</si>
  <si>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</si>
  <si>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</si>
  <si>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</si>
  <si>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</si>
  <si>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</si>
  <si>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</si>
  <si>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</si>
  <si>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</si>
  <si>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</si>
  <si>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</si>
  <si>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</si>
  <si>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</si>
  <si>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</si>
  <si>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</si>
  <si>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</si>
  <si>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</si>
  <si>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</si>
  <si>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</si>
  <si>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</si>
  <si>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</si>
  <si>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</si>
  <si>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</si>
  <si>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</si>
  <si>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</si>
  <si>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</si>
  <si>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</si>
  <si>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</si>
  <si>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</si>
  <si>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</si>
  <si>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</si>
  <si>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</si>
  <si>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</si>
  <si>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</si>
  <si>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</si>
  <si>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</si>
  <si>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</si>
  <si>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</si>
  <si>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</si>
  <si>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</si>
  <si>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</si>
  <si>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</si>
  <si>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</si>
  <si>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</si>
  <si>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</si>
  <si>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</si>
  <si>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</si>
  <si>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</si>
  <si>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</si>
  <si>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</si>
  <si>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</si>
  <si>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</si>
  <si>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</si>
  <si>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</si>
  <si>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</si>
  <si>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</si>
  <si>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</si>
  <si>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</si>
  <si>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</si>
  <si>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</si>
  <si>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</si>
  <si>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</si>
  <si>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</si>
  <si>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</si>
  <si>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</si>
  <si>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</si>
  <si>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</si>
  <si>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</si>
  <si>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</si>
  <si>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</si>
  <si>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</si>
  <si>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</si>
  <si>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</si>
  <si>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</si>
  <si>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</si>
  <si>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</si>
  <si>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</si>
  <si>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</si>
  <si>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</si>
  <si>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</si>
  <si>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</si>
  <si>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</si>
  <si>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</si>
  <si>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</si>
  <si>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</si>
  <si>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</si>
  <si>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</si>
  <si>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</si>
  <si>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</si>
  <si>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</si>
  <si>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</si>
  <si>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</si>
  <si>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</si>
  <si>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</si>
  <si>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</si>
  <si>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</si>
  <si>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</si>
  <si>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</si>
  <si>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</si>
  <si>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</si>
  <si>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</si>
  <si>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</si>
  <si>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</si>
  <si>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</si>
  <si>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</si>
  <si>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</si>
  <si>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</si>
  <si>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</si>
  <si>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</si>
  <si>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</si>
  <si>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</si>
  <si>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</si>
  <si>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</si>
  <si>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</si>
  <si>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</si>
  <si>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</si>
  <si>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</si>
  <si>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</si>
  <si>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</si>
  <si>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</si>
  <si>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</si>
  <si>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</si>
  <si>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</si>
  <si>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</si>
  <si>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</si>
  <si>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</si>
  <si>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</si>
  <si>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</si>
  <si>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</si>
  <si>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</si>
  <si>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</si>
  <si>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</si>
  <si>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</si>
  <si>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</si>
  <si>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</si>
  <si>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</si>
  <si>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</si>
  <si>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</si>
  <si>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</si>
  <si>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</si>
  <si>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</si>
  <si>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</si>
  <si>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</si>
  <si>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</si>
  <si>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</si>
  <si>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</si>
  <si>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</si>
  <si>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</si>
  <si>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</si>
  <si>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</si>
  <si>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</si>
  <si>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</si>
  <si>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</si>
  <si>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</si>
  <si>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</si>
  <si>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</si>
  <si>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</si>
  <si>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</si>
  <si>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</si>
  <si>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</si>
  <si>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</si>
  <si>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</si>
  <si>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</si>
  <si>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</si>
  <si>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</si>
  <si>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</si>
  <si>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</si>
  <si>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</si>
  <si>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</si>
  <si>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</si>
  <si>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</si>
  <si>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</si>
  <si>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</si>
  <si>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</si>
  <si>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</si>
  <si>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</si>
  <si>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</si>
  <si>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</si>
  <si>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</si>
  <si>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</si>
  <si>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</si>
  <si>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</si>
  <si>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</si>
  <si>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</si>
  <si>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</si>
  <si>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</si>
  <si>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</si>
  <si>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</si>
  <si>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</si>
  <si>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</si>
  <si>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</si>
  <si>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</si>
  <si>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</si>
  <si>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</si>
  <si>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</si>
  <si>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</si>
  <si>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</si>
  <si>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</si>
  <si>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</si>
  <si>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</si>
  <si>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</si>
  <si>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</si>
  <si>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</si>
  <si>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</si>
  <si>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</si>
  <si>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</si>
  <si>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</si>
  <si>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</si>
  <si>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</si>
  <si>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</si>
  <si>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</si>
  <si>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</si>
  <si>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</si>
  <si>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</si>
  <si>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</si>
  <si>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</si>
  <si>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</si>
  <si>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</si>
  <si>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</si>
  <si>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</si>
  <si>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</si>
  <si>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</si>
  <si>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</si>
  <si>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</si>
  <si>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</si>
  <si>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</si>
  <si>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</si>
  <si>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</si>
  <si>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</si>
  <si>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</si>
  <si>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</si>
  <si>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</si>
  <si>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</si>
  <si>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</si>
  <si>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</si>
  <si>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</si>
  <si>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</si>
  <si>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</si>
  <si>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</si>
  <si>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</si>
  <si>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</si>
  <si>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</si>
  <si>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</si>
  <si>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</si>
  <si>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</si>
  <si>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</si>
  <si>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</si>
  <si>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</si>
  <si>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</si>
  <si>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</si>
  <si>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</si>
  <si>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</si>
  <si>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</si>
  <si>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</si>
  <si>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</si>
  <si>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</si>
  <si>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</si>
  <si>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</si>
  <si>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</si>
  <si>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</si>
  <si>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</si>
  <si>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</si>
  <si>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</si>
  <si>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</si>
  <si>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</si>
  <si>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</si>
  <si>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</si>
  <si>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</si>
  <si>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</si>
  <si>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</si>
  <si>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</si>
  <si>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</si>
  <si>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</si>
  <si>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</si>
  <si>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</si>
  <si>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</si>
  <si>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</si>
  <si>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</si>
  <si>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</si>
  <si>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</si>
  <si>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</si>
  <si>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</si>
  <si>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</si>
  <si>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</si>
  <si>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</si>
  <si>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</si>
  <si>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</si>
  <si>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</si>
  <si>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</si>
  <si>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</si>
  <si>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</si>
  <si>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</si>
  <si>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</si>
  <si>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</si>
  <si>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</si>
  <si>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</si>
  <si>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</si>
  <si>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</si>
  <si>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</si>
  <si>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</si>
  <si>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</si>
  <si>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</si>
  <si>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</si>
  <si>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</si>
  <si>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</si>
  <si>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</si>
  <si>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</si>
  <si>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</si>
  <si>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</si>
  <si>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</si>
  <si>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</si>
  <si>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</si>
  <si>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</si>
  <si>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</si>
  <si>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</si>
  <si>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</si>
  <si>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</si>
  <si>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</si>
  <si>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</si>
  <si>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</si>
  <si>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</si>
  <si>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</si>
  <si>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</si>
  <si>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</si>
  <si>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</si>
  <si>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</si>
  <si>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</si>
  <si>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</si>
  <si>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</si>
  <si>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</si>
  <si>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</si>
  <si>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</si>
  <si>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</si>
  <si>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</si>
  <si>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</si>
  <si>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</si>
  <si>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</si>
  <si>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</si>
  <si>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</si>
  <si>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</si>
  <si>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</si>
  <si>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</si>
  <si>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</si>
  <si>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</si>
  <si>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</si>
  <si>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</si>
  <si>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</si>
  <si>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</si>
  <si>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</si>
  <si>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</si>
  <si>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</si>
  <si>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</si>
  <si>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</si>
  <si>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</si>
  <si>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</si>
  <si>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</si>
  <si>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</si>
  <si>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</si>
  <si>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</si>
  <si>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</si>
  <si>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</si>
  <si>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</si>
  <si>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</si>
  <si>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</si>
  <si>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</si>
  <si>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</si>
  <si>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</si>
  <si>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</si>
  <si>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</si>
  <si>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</si>
  <si>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</si>
  <si>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</si>
  <si>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</si>
  <si>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</si>
  <si>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</si>
  <si>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</si>
  <si>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</si>
  <si>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</si>
  <si>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</si>
  <si>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</si>
  <si>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</si>
  <si>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</si>
  <si>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</si>
  <si>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</si>
  <si>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</si>
  <si>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</si>
  <si>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</si>
  <si>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</si>
  <si>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</si>
  <si>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</si>
  <si>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</si>
  <si>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</si>
  <si>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</si>
  <si>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</si>
  <si>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</si>
  <si>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</si>
  <si>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</si>
  <si>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</si>
  <si>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</si>
  <si>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</si>
  <si>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</si>
  <si>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</si>
  <si>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</si>
  <si>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</si>
  <si>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</si>
  <si>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</si>
  <si>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</si>
  <si>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</si>
  <si>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</si>
  <si>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</si>
  <si>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</si>
  <si>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</si>
  <si>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</si>
  <si>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</si>
  <si>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</si>
  <si>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</si>
  <si>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</si>
  <si>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</si>
  <si>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</si>
  <si>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</si>
  <si>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</si>
  <si>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</si>
  <si>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</si>
  <si>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</si>
  <si>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</si>
  <si>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</si>
  <si>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</si>
  <si>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</si>
  <si>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</si>
  <si>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</si>
  <si>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</si>
  <si>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</si>
  <si>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</si>
  <si>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</si>
  <si>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</si>
  <si>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</si>
  <si>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</si>
  <si>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</si>
  <si>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</si>
  <si>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</si>
  <si>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</si>
  <si>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</si>
  <si>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</si>
  <si>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</si>
  <si>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</si>
  <si>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</si>
  <si>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</si>
  <si>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</si>
  <si>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</si>
  <si>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</si>
  <si>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</si>
  <si>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</si>
  <si>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</si>
  <si>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</si>
  <si>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</si>
  <si>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</si>
  <si>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</si>
  <si>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</si>
  <si>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</si>
  <si>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</si>
  <si>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</si>
  <si>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</si>
  <si>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</si>
  <si>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</si>
  <si>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</si>
  <si>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</si>
  <si>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</si>
  <si>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</si>
  <si>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</si>
  <si>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</si>
  <si>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</si>
  <si>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</si>
  <si>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</si>
  <si>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</si>
  <si>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</si>
  <si>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</si>
  <si>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</si>
  <si>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</si>
  <si>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</si>
  <si>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</si>
  <si>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</si>
  <si>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</si>
  <si>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</si>
  <si>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</si>
  <si>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</si>
  <si>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</si>
  <si>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</si>
  <si>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</si>
  <si>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</si>
  <si>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</si>
  <si>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</si>
  <si>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</si>
  <si>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</si>
  <si>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</si>
  <si>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</si>
  <si>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</si>
  <si>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</si>
  <si>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</si>
  <si>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</si>
  <si>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</si>
  <si>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</si>
  <si>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</si>
  <si>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</si>
  <si>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</si>
  <si>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</si>
  <si>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</si>
  <si>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</si>
  <si>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</si>
  <si>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</si>
  <si>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</si>
  <si>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</si>
  <si>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</si>
  <si>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</si>
  <si>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</si>
  <si>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</si>
  <si>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</si>
  <si>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</si>
  <si>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</si>
  <si>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</si>
  <si>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</si>
  <si>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</si>
  <si>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</si>
  <si>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</si>
  <si>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</si>
  <si>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</si>
  <si>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</si>
  <si>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</si>
  <si>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</si>
  <si>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</si>
  <si>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</si>
  <si>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</si>
  <si>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</si>
  <si>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</si>
  <si>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</si>
  <si>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</si>
  <si>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</si>
  <si>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</si>
  <si>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</si>
  <si>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</si>
  <si>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</si>
  <si>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</si>
  <si>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</si>
  <si>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</si>
  <si>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</si>
  <si>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</si>
  <si>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</si>
  <si>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</si>
  <si>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</si>
  <si>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</si>
  <si>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</si>
  <si>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</si>
  <si>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</si>
  <si>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</si>
  <si>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</si>
  <si>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</si>
  <si>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</si>
  <si>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</si>
  <si>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</si>
  <si>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</si>
  <si>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</si>
  <si>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</si>
  <si>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</si>
  <si>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</si>
  <si>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</si>
  <si>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</si>
  <si>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</si>
  <si>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</si>
  <si>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</si>
  <si>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</si>
  <si>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</si>
  <si>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</si>
  <si>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</si>
  <si>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</si>
  <si>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</si>
  <si>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</si>
  <si>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</si>
  <si>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</si>
  <si>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</si>
  <si>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</si>
  <si>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</si>
  <si>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</si>
  <si>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</si>
  <si>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</si>
  <si>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</si>
  <si>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</si>
  <si>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</si>
  <si>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</si>
  <si>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</si>
  <si>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</si>
  <si>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</si>
  <si>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</si>
  <si>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</si>
  <si>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</si>
  <si>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</si>
  <si>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</si>
  <si>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</si>
  <si>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</si>
  <si>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</si>
  <si>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</si>
  <si>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</si>
  <si>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</si>
  <si>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</si>
  <si>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</si>
  <si>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</si>
  <si>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</si>
  <si>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</si>
  <si>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</si>
  <si>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</si>
  <si>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</si>
  <si>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</si>
  <si>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</si>
  <si>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</si>
  <si>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</si>
  <si>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</si>
  <si>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</si>
  <si>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</si>
  <si>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</si>
  <si>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</si>
  <si>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</si>
  <si>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</si>
  <si>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</si>
  <si>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</si>
  <si>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</si>
  <si>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</si>
  <si>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</si>
  <si>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</si>
  <si>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</si>
  <si>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</si>
  <si>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</si>
  <si>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</si>
  <si>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</si>
  <si>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</si>
  <si>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</si>
  <si>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</si>
  <si>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</si>
  <si>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</si>
  <si>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</si>
  <si>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</si>
  <si>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</si>
  <si>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</si>
  <si>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</si>
  <si>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</si>
  <si>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</si>
  <si>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</si>
  <si>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</si>
  <si>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</si>
  <si>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</si>
  <si>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</si>
  <si>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</si>
  <si>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</si>
  <si>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</si>
  <si>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</si>
  <si>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</si>
  <si>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</si>
  <si>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</si>
  <si>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</si>
  <si>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</si>
  <si>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</si>
  <si>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</si>
  <si>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</si>
  <si>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</si>
  <si>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</si>
  <si>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</si>
  <si>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</si>
  <si>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</si>
  <si>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</si>
  <si>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</si>
  <si>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</si>
  <si>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</si>
  <si>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</si>
  <si>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</si>
  <si>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</si>
  <si>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</si>
  <si>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</si>
  <si>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</si>
  <si>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</si>
  <si>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</si>
  <si>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</si>
  <si>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</si>
  <si>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</si>
  <si>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</si>
  <si>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</si>
  <si>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</si>
  <si>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</si>
  <si>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</si>
  <si>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</si>
  <si>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</si>
  <si>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</si>
  <si>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</si>
  <si>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</si>
  <si>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</si>
  <si>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</si>
  <si>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</si>
  <si>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</si>
  <si>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</si>
  <si>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</si>
  <si>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</si>
  <si>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</si>
  <si>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</si>
  <si>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</si>
  <si>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</si>
  <si>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</si>
  <si>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</si>
  <si>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</si>
  <si>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</si>
  <si>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</si>
  <si>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</si>
  <si>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</si>
  <si>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</si>
  <si>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</si>
  <si>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</si>
  <si>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</si>
  <si>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</si>
  <si>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</si>
  <si>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</si>
  <si>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</si>
  <si>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</si>
  <si>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</si>
  <si>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</si>
  <si>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</si>
  <si>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</si>
  <si>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</si>
  <si>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</si>
  <si>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</si>
  <si>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</si>
  <si>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</si>
  <si>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</si>
  <si>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</si>
  <si>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</si>
  <si>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</si>
  <si>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</si>
  <si>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</si>
  <si>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</si>
  <si>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</si>
  <si>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</si>
  <si>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</si>
  <si>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</si>
  <si>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</si>
  <si>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</si>
  <si>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</si>
  <si>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</si>
  <si>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</si>
  <si>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</si>
  <si>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</si>
  <si>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</si>
  <si>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</si>
  <si>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</si>
  <si>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</si>
  <si>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</si>
  <si>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</si>
  <si>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</si>
  <si>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</si>
  <si>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</si>
  <si>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</si>
  <si>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</si>
  <si>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</si>
  <si>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</si>
  <si>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</si>
  <si>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</si>
  <si>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</si>
  <si>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</si>
  <si>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</si>
  <si>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</si>
  <si>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</si>
  <si>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</si>
  <si>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</si>
  <si>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</si>
  <si>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</si>
  <si>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</si>
  <si>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</si>
  <si>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</si>
  <si>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</si>
  <si>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</si>
  <si>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</si>
  <si>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</si>
  <si>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</si>
  <si>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</si>
  <si>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</si>
  <si>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</si>
  <si>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</si>
  <si>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</si>
  <si>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</si>
  <si>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</si>
  <si>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</si>
  <si>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</si>
  <si>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</si>
  <si>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</si>
  <si>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</si>
  <si>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</si>
  <si>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</si>
  <si>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</si>
  <si>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</si>
  <si>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</si>
  <si>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</si>
  <si>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</si>
  <si>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</si>
  <si>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</si>
  <si>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</si>
  <si>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</si>
  <si>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</si>
  <si>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</si>
  <si>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</si>
  <si>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</si>
  <si>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</si>
  <si>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</si>
  <si>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</si>
  <si>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</si>
  <si>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</si>
  <si>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</si>
  <si>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</si>
  <si>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</si>
  <si>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</si>
  <si>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</si>
  <si>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</si>
  <si>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</si>
  <si>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</si>
  <si>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</si>
  <si>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</si>
  <si>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</si>
  <si>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</si>
  <si>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</si>
  <si>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</si>
  <si>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</si>
  <si>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</si>
  <si>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</si>
  <si>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</si>
  <si>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</si>
  <si>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</si>
  <si>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</si>
  <si>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</si>
  <si>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</si>
  <si>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</si>
  <si>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</si>
  <si>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</si>
  <si>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</si>
  <si>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</si>
  <si>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</si>
  <si>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</si>
  <si>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</si>
  <si>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</si>
  <si>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</si>
  <si>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</si>
  <si>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</si>
  <si>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</si>
  <si>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</si>
  <si>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</si>
  <si>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</si>
  <si>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</si>
  <si>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</si>
  <si>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</si>
  <si>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</si>
  <si>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</si>
  <si>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</si>
  <si>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</si>
  <si>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</si>
  <si>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</si>
  <si>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</si>
  <si>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</si>
  <si>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</si>
  <si>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</si>
  <si>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</si>
  <si>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</si>
  <si>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</si>
  <si>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</si>
  <si>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</si>
  <si>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</si>
  <si>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</si>
  <si>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</si>
  <si>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</si>
  <si>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</si>
  <si>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</si>
  <si>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</si>
  <si>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</si>
  <si>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</si>
  <si>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</si>
  <si>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</si>
  <si>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</si>
  <si>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</si>
  <si>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</si>
  <si>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</si>
  <si>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</si>
  <si>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</si>
  <si>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</si>
  <si>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</si>
  <si>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</si>
  <si>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</si>
  <si>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</si>
  <si>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</si>
  <si>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</si>
  <si>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</si>
  <si>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</si>
  <si>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</si>
  <si>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</si>
  <si>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</si>
  <si>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</si>
  <si>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</si>
  <si>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</si>
  <si>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</si>
  <si>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</si>
  <si>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</si>
  <si>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</si>
  <si>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</si>
  <si>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</si>
  <si>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</si>
  <si>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</si>
  <si>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</si>
  <si>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</si>
  <si>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</si>
  <si>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</si>
  <si>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</si>
  <si>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</si>
  <si>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</si>
  <si>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</si>
  <si>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</si>
  <si>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</si>
  <si>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</si>
  <si>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</si>
  <si>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</si>
  <si>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</si>
  <si>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</si>
  <si>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</si>
  <si>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</si>
  <si>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</si>
  <si>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</si>
  <si>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</si>
  <si>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</si>
  <si>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</si>
  <si>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</si>
  <si>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</si>
  <si>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</si>
  <si>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</si>
  <si>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</si>
  <si>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</si>
  <si>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</si>
  <si>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</si>
  <si>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</si>
  <si>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</si>
  <si>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</si>
  <si>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</si>
  <si>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</si>
  <si>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</si>
  <si>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</si>
  <si>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</si>
  <si>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</si>
  <si>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</si>
  <si>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</si>
  <si>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</si>
  <si>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</si>
  <si>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</si>
  <si>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</si>
  <si>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</si>
  <si>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</si>
  <si>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</si>
  <si>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</si>
  <si>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</si>
  <si>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</si>
  <si>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</si>
  <si>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</si>
  <si>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</si>
  <si>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</si>
  <si>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</si>
  <si>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</si>
  <si>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</si>
  <si>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</si>
  <si>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</si>
  <si>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</si>
  <si>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</si>
  <si>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</si>
  <si>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</si>
  <si>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</si>
  <si>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</si>
  <si>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</si>
  <si>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</si>
  <si>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</si>
  <si>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</si>
  <si>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</si>
  <si>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</si>
  <si>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</si>
  <si>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</si>
  <si>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</si>
  <si>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</si>
  <si>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</si>
  <si>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</si>
  <si>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</si>
  <si>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</si>
  <si>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</si>
  <si>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</si>
  <si>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</si>
  <si>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</si>
  <si>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</si>
  <si>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</si>
  <si>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</si>
  <si>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</si>
  <si>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</si>
  <si>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</si>
  <si>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</si>
  <si>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</si>
  <si>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</si>
  <si>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</si>
  <si>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</si>
  <si>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</si>
  <si>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</si>
  <si>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</si>
  <si>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</si>
  <si>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</si>
  <si>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</si>
  <si>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</si>
  <si>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</si>
  <si>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</si>
  <si>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</si>
  <si>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</si>
  <si>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</si>
  <si>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</si>
  <si>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</si>
  <si>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</si>
  <si>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</si>
  <si>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</si>
  <si>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</si>
  <si>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</si>
  <si>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</si>
  <si>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</si>
  <si>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</si>
  <si>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</si>
  <si>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</si>
  <si>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</si>
  <si>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</si>
  <si>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</si>
  <si>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</si>
  <si>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</si>
  <si>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</si>
  <si>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</si>
  <si>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</si>
  <si>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</si>
  <si>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</si>
  <si>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</si>
  <si>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</si>
  <si>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</si>
  <si>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</si>
  <si>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</si>
  <si>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</si>
  <si>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</si>
  <si>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</si>
  <si>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</si>
  <si>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</si>
  <si>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</si>
  <si>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</si>
  <si>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</si>
  <si>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</si>
  <si>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</si>
  <si>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</si>
  <si>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</si>
  <si>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</si>
  <si>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</si>
  <si>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</si>
  <si>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</si>
  <si>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</si>
  <si>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</si>
  <si>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</si>
  <si>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</si>
  <si>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</si>
  <si>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</si>
  <si>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</si>
  <si>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</si>
  <si>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</si>
  <si>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</si>
  <si>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</si>
  <si>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</si>
  <si>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</si>
  <si>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</si>
  <si>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</si>
  <si>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</si>
  <si>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</si>
  <si>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</si>
  <si>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</si>
  <si>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</si>
  <si>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</si>
  <si>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</si>
  <si>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</si>
  <si>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</si>
  <si>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</si>
  <si>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</si>
  <si>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</si>
  <si>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</si>
  <si>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</si>
  <si>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</si>
  <si>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</si>
  <si>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</si>
  <si>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</si>
  <si>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</si>
  <si>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</si>
  <si>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</si>
  <si>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</si>
  <si>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</si>
  <si>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</si>
  <si>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</si>
  <si>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</si>
  <si>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</si>
  <si>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</si>
  <si>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</si>
  <si>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</si>
  <si>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</si>
  <si>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</si>
  <si>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</si>
  <si>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</si>
  <si>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</si>
  <si>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</si>
  <si>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</si>
  <si>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</si>
  <si>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</si>
  <si>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</si>
  <si>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</si>
  <si>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</si>
  <si>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</si>
  <si>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</si>
  <si>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</si>
  <si>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</si>
  <si>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</si>
  <si>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</si>
  <si>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</si>
  <si>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</si>
  <si>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</si>
  <si>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</si>
  <si>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</si>
  <si>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</si>
  <si>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</si>
  <si>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</si>
  <si>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</si>
  <si>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</si>
  <si>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</si>
  <si>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</si>
  <si>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</si>
  <si>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</si>
  <si>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</si>
  <si>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</si>
  <si>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</si>
  <si>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</si>
  <si>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</si>
  <si>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</si>
  <si>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</si>
  <si>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</si>
  <si>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</si>
  <si>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</si>
  <si>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</si>
  <si>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</si>
  <si>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</si>
  <si>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</si>
  <si>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</si>
  <si>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</si>
  <si>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</si>
  <si>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</si>
  <si>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</si>
  <si>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</si>
  <si>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</si>
  <si>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</si>
  <si>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</si>
  <si>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</si>
  <si>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</si>
  <si>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</si>
  <si>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</si>
  <si>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</si>
  <si>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</si>
  <si>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</si>
  <si>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</si>
  <si>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</si>
  <si>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</si>
  <si>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</si>
  <si>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</si>
  <si>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</si>
  <si>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</si>
  <si>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</si>
  <si>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</si>
  <si>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</si>
  <si>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</si>
  <si>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</si>
  <si>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</si>
  <si>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</si>
  <si>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</si>
  <si>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</si>
  <si>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</si>
  <si>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</si>
  <si>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</si>
  <si>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</si>
  <si>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</si>
  <si>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</si>
  <si>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</si>
  <si>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</si>
  <si>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</si>
  <si>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</si>
  <si>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</si>
  <si>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</si>
  <si>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</si>
  <si>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</si>
  <si>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</si>
  <si>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</si>
  <si>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</si>
  <si>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</si>
  <si>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</si>
  <si>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</si>
  <si>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</si>
  <si>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</si>
  <si>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</si>
  <si>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</si>
  <si>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</si>
  <si>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</si>
  <si>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</si>
  <si>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</si>
  <si>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</si>
  <si>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</si>
  <si>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</si>
  <si>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</si>
  <si>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</si>
  <si>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</si>
  <si>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</si>
  <si>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</si>
  <si>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</si>
  <si>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</si>
  <si>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</si>
  <si>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</si>
  <si>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</si>
  <si>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</si>
  <si>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</si>
  <si>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</si>
  <si>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</si>
  <si>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</si>
  <si>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</si>
  <si>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</si>
  <si>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</si>
  <si>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</si>
  <si>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</si>
  <si>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</si>
  <si>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</si>
  <si>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</si>
  <si>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</si>
  <si>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</si>
  <si>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</si>
  <si>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</si>
  <si>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</si>
  <si>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</si>
  <si>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</si>
  <si>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</si>
  <si>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</si>
  <si>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</si>
  <si>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</si>
  <si>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</si>
  <si>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</si>
  <si>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</si>
  <si>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</si>
  <si>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</si>
  <si>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</si>
  <si>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</si>
  <si>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</si>
  <si>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</si>
  <si>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</si>
  <si>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</si>
  <si>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</si>
  <si>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</si>
  <si>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</si>
  <si>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</si>
  <si>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</si>
  <si>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</si>
  <si>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</si>
  <si>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</si>
  <si>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</si>
  <si>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</si>
  <si>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</si>
  <si>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</si>
  <si>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</si>
  <si>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</si>
  <si>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</si>
  <si>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</si>
  <si>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</si>
  <si>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</si>
  <si>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</si>
  <si>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</si>
  <si>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</si>
  <si>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</si>
  <si>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</si>
  <si>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</si>
  <si>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</si>
  <si>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</si>
  <si>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</si>
  <si>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</si>
  <si>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</si>
  <si>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</si>
  <si>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</si>
  <si>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</si>
  <si>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</si>
  <si>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</si>
  <si>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</si>
  <si>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</si>
  <si>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</si>
  <si>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</si>
  <si>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</si>
  <si>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</si>
  <si>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</si>
  <si>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</si>
  <si>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</si>
  <si>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</si>
  <si>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</si>
  <si>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</si>
  <si>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</si>
  <si>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</si>
  <si>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</si>
  <si>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</si>
  <si>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</si>
  <si>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</si>
  <si>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</si>
  <si>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</si>
  <si>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</si>
  <si>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</si>
  <si>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</si>
  <si>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</si>
  <si>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</si>
  <si>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</si>
  <si>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</si>
  <si>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</si>
  <si>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</si>
  <si>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</si>
  <si>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</si>
  <si>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</si>
  <si>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</si>
  <si>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</si>
  <si>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</si>
  <si>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</si>
  <si>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</si>
  <si>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</si>
  <si>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</si>
  <si>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</si>
  <si>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</si>
  <si>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</si>
  <si>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</si>
  <si>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</si>
  <si>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</si>
  <si>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</si>
  <si>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</si>
  <si>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</si>
  <si>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</si>
  <si>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</si>
  <si>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</si>
  <si>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</si>
  <si>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</si>
  <si>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</si>
  <si>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</si>
  <si>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</si>
  <si>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</si>
  <si>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</si>
  <si>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</si>
  <si>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</si>
  <si>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</si>
  <si>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</si>
  <si>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</si>
  <si>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</si>
  <si>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</si>
  <si>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</si>
  <si>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</si>
  <si>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</si>
  <si>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</si>
  <si>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</si>
  <si>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</si>
  <si>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</si>
  <si>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</si>
  <si>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</si>
  <si>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</si>
  <si>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</si>
  <si>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</si>
  <si>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</si>
  <si>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</si>
  <si>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</si>
  <si>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</si>
  <si>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</si>
  <si>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</si>
  <si>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</si>
  <si>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</si>
  <si>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</si>
  <si>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</si>
  <si>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</si>
  <si>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</si>
  <si>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</si>
  <si>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</si>
  <si>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</si>
  <si>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</si>
  <si>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</si>
  <si>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</si>
  <si>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</si>
  <si>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</si>
  <si>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</si>
  <si>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</si>
  <si>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</si>
  <si>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</si>
  <si>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</si>
  <si>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</si>
  <si>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</si>
  <si>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</si>
  <si>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</si>
  <si>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</si>
  <si>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</si>
  <si>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</si>
  <si>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</si>
  <si>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</si>
  <si>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</si>
  <si>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</si>
  <si>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</si>
  <si>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</si>
  <si>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</si>
  <si>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</si>
  <si>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</si>
  <si>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</si>
  <si>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</si>
  <si>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</si>
  <si>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</si>
  <si>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</si>
  <si>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</si>
  <si>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</si>
  <si>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</si>
  <si>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</si>
  <si>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</si>
  <si>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</si>
  <si>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</si>
  <si>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</si>
  <si>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</si>
  <si>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</si>
  <si>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</si>
  <si>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</si>
  <si>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</si>
  <si>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</si>
  <si>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</si>
  <si>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</si>
  <si>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</si>
  <si>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</si>
  <si>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</si>
  <si>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</si>
  <si>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</si>
  <si>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</si>
  <si>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</si>
  <si>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</si>
  <si>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</si>
  <si>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</si>
  <si>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</si>
  <si>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</si>
  <si>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</si>
  <si>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</si>
  <si>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</si>
  <si>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</si>
  <si>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</si>
  <si>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</si>
  <si>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</si>
  <si>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</si>
  <si>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</si>
  <si>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</si>
  <si>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</si>
  <si>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</si>
  <si>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</si>
  <si>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</si>
  <si>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</si>
  <si>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</si>
  <si>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</si>
  <si>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</si>
  <si>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</si>
  <si>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</si>
  <si>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</si>
  <si>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</si>
  <si>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</si>
  <si>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</si>
  <si>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</si>
  <si>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</si>
  <si>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</si>
  <si>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</si>
  <si>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</si>
  <si>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</si>
  <si>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</si>
  <si>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</si>
  <si>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</si>
  <si>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</si>
  <si>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</si>
  <si>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</si>
  <si>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</si>
  <si>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</si>
  <si>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</si>
  <si>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</si>
  <si>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</si>
  <si>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</si>
  <si>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</si>
  <si>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</si>
  <si>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</si>
  <si>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</si>
  <si>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</si>
  <si>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</si>
  <si>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</si>
  <si>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</si>
  <si>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</si>
  <si>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</si>
  <si>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</si>
  <si>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</si>
  <si>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</si>
  <si>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</si>
  <si>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</si>
  <si>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</si>
  <si>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</si>
  <si>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</si>
  <si>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</si>
  <si>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</si>
  <si>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</si>
  <si>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</si>
  <si>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</si>
  <si>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</si>
  <si>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</si>
  <si>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</si>
  <si>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</si>
  <si>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</si>
  <si>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</si>
  <si>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</si>
  <si>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</si>
  <si>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</si>
  <si>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</si>
  <si>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</si>
  <si>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</si>
  <si>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</si>
  <si>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</si>
  <si>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</si>
  <si>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</si>
  <si>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</si>
  <si>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</si>
  <si>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</si>
  <si>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</si>
  <si>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</si>
  <si>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</si>
  <si>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</si>
  <si>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</si>
  <si>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</si>
  <si>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</si>
  <si>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</si>
  <si>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</si>
  <si>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</si>
  <si>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</si>
  <si>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</si>
  <si>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</si>
  <si>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</si>
  <si>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</si>
  <si>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</si>
  <si>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</si>
  <si>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</si>
  <si>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</si>
  <si>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</si>
  <si>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</si>
  <si>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</si>
  <si>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</si>
  <si>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</si>
  <si>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</si>
  <si>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</si>
  <si>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</si>
  <si>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</si>
  <si>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</si>
  <si>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</si>
  <si>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</si>
  <si>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</si>
  <si>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</si>
  <si>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</si>
  <si>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</si>
  <si>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</si>
  <si>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</si>
  <si>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</si>
  <si>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</si>
  <si>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</si>
  <si>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</si>
  <si>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</si>
  <si>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</si>
  <si>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</si>
  <si>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</si>
  <si>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</si>
  <si>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</si>
  <si>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</si>
  <si>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</si>
  <si>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</si>
  <si>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</si>
  <si>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</si>
  <si>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</si>
  <si>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</si>
  <si>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</si>
  <si>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</si>
  <si>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</si>
  <si>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</si>
  <si>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</si>
  <si>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</si>
  <si>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</si>
  <si>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</si>
  <si>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</si>
  <si>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</si>
  <si>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</si>
  <si>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</si>
  <si>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</si>
  <si>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</si>
  <si>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</si>
  <si>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</si>
  <si>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</si>
  <si>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</si>
  <si>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</si>
  <si>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</si>
  <si>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</si>
  <si>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</si>
  <si>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</si>
  <si>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</si>
  <si>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</si>
  <si>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</si>
  <si>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</si>
  <si>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</si>
  <si>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</si>
  <si>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</si>
  <si>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</si>
  <si>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</si>
  <si>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</si>
  <si>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</si>
  <si>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</si>
  <si>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</si>
  <si>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</si>
  <si>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</si>
  <si>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</si>
  <si>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</si>
  <si>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</si>
  <si>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</si>
  <si>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</si>
  <si>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</si>
  <si>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</si>
  <si>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</si>
  <si>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</si>
  <si>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</si>
  <si>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</si>
  <si>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</si>
  <si>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</si>
  <si>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</si>
  <si>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</si>
  <si>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</si>
  <si>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</si>
  <si>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</si>
  <si>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</si>
  <si>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</si>
  <si>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</si>
  <si>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</si>
  <si>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</si>
  <si>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</si>
  <si>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</si>
  <si>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</si>
  <si>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</si>
  <si>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</si>
  <si>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</si>
  <si>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</si>
  <si>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</si>
  <si>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</si>
  <si>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</si>
  <si>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</si>
  <si>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</si>
  <si>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</si>
  <si>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</si>
  <si>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</si>
  <si>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</si>
  <si>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</si>
  <si>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</si>
  <si>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</si>
  <si>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</si>
  <si>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</si>
  <si>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</si>
  <si>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</si>
  <si>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</si>
  <si>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</si>
  <si>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</si>
  <si>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</si>
  <si>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</si>
  <si>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</si>
  <si>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</si>
  <si>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</si>
  <si>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</si>
  <si>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</si>
  <si>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</si>
  <si>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</si>
  <si>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</si>
  <si>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</si>
  <si>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</si>
  <si>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</si>
  <si>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</si>
  <si>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</si>
  <si>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</si>
  <si>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</si>
  <si>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</si>
  <si>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</si>
  <si>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</si>
  <si>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</si>
  <si>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</si>
  <si>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</si>
  <si>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</si>
  <si>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</si>
  <si>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</si>
  <si>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</si>
  <si>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</si>
  <si>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</si>
  <si>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</si>
  <si>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</si>
  <si>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</si>
  <si>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</si>
  <si>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</si>
  <si>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</si>
  <si>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</si>
  <si>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</si>
  <si>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</si>
  <si>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</si>
  <si>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</si>
  <si>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</si>
  <si>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</si>
  <si>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</si>
  <si>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</si>
  <si>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</si>
  <si>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</si>
  <si>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</si>
  <si>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</si>
  <si>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</si>
  <si>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</si>
  <si>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</si>
  <si>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</si>
  <si>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</si>
  <si>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</si>
  <si>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</si>
  <si>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</si>
  <si>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</si>
  <si>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</si>
  <si>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</si>
  <si>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</si>
  <si>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</si>
  <si>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</si>
  <si>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</si>
  <si>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</si>
  <si>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</si>
  <si>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</si>
  <si>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</si>
  <si>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</si>
  <si>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</si>
  <si>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</si>
  <si>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</si>
  <si>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</si>
  <si>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</si>
  <si>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</si>
  <si>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</si>
  <si>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</si>
  <si>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</si>
  <si>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</si>
  <si>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</si>
  <si>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</si>
  <si>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</si>
  <si>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</si>
  <si>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</si>
  <si>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</si>
  <si>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</si>
  <si>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</si>
  <si>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</si>
  <si>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</si>
  <si>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</si>
  <si>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</si>
  <si>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</si>
  <si>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</si>
  <si>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</si>
  <si>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</si>
  <si>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</si>
  <si>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</si>
  <si>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</si>
  <si>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</si>
  <si>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</si>
  <si>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</si>
  <si>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</si>
  <si>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</si>
  <si>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</si>
  <si>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</si>
  <si>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</si>
  <si>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</si>
  <si>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</si>
  <si>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</si>
  <si>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</si>
  <si>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</si>
  <si>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</si>
  <si>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</si>
  <si>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</si>
  <si>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</si>
  <si>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</si>
  <si>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</si>
  <si>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</si>
  <si>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</si>
  <si>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</si>
  <si>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</si>
  <si>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</si>
  <si>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</si>
  <si>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</si>
  <si>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</si>
  <si>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</si>
  <si>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</si>
  <si>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</si>
  <si>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</si>
  <si>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</si>
  <si>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</si>
  <si>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</si>
  <si>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</si>
  <si>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</si>
  <si>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</si>
  <si>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</si>
  <si>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</si>
  <si>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</si>
  <si>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</si>
  <si>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</si>
  <si>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</si>
  <si>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</si>
  <si>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</si>
  <si>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</si>
  <si>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</si>
  <si>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</si>
  <si>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</si>
  <si>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</si>
  <si>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</si>
  <si>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</si>
  <si>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</si>
  <si>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</si>
  <si>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</si>
  <si>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</si>
  <si>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</si>
  <si>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</si>
  <si>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</si>
  <si>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</si>
  <si>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</si>
  <si>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</si>
  <si>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</si>
  <si>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</si>
  <si>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</si>
  <si>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</si>
  <si>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</si>
  <si>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</si>
  <si>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</si>
  <si>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</si>
  <si>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</si>
  <si>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</si>
  <si>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</si>
  <si>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</si>
  <si>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</si>
  <si>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</si>
  <si>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</si>
  <si>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</si>
  <si>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</si>
  <si>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</si>
  <si>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</si>
  <si>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</si>
  <si>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</si>
  <si>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</si>
  <si>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</si>
  <si>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</si>
  <si>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</si>
  <si>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</si>
  <si>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</si>
  <si>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</si>
  <si>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</si>
  <si>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</si>
  <si>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</si>
  <si>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</si>
  <si>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</si>
  <si>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</si>
  <si>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</si>
  <si>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</si>
  <si>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</si>
  <si>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</si>
  <si>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</si>
  <si>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</si>
  <si>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</si>
  <si>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</si>
  <si>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</si>
  <si>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</si>
  <si>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</si>
  <si>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</si>
  <si>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</si>
  <si>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</si>
  <si>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</si>
  <si>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</si>
  <si>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</si>
  <si>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</si>
  <si>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</si>
  <si>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</si>
  <si>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</si>
  <si>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</si>
  <si>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</si>
  <si>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</si>
  <si>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</si>
  <si>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</si>
  <si>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</si>
  <si>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</si>
  <si>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</si>
  <si>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</si>
  <si>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</si>
  <si>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</si>
  <si>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</si>
  <si>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</si>
  <si>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</si>
  <si>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</si>
  <si>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</si>
  <si>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</si>
  <si>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</si>
  <si>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</si>
  <si>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</si>
  <si>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</si>
  <si>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</si>
  <si>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</si>
  <si>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</si>
  <si>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</si>
  <si>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</si>
  <si>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</si>
  <si>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</si>
  <si>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</si>
  <si>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</si>
  <si>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</si>
  <si>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</si>
  <si>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</si>
  <si>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</si>
  <si>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</si>
  <si>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</si>
  <si>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</si>
  <si>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</si>
  <si>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</si>
  <si>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</si>
  <si>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</si>
  <si>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</si>
  <si>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</si>
  <si>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</si>
  <si>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</si>
  <si>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</si>
  <si>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</si>
  <si>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</si>
  <si>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</si>
  <si>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</si>
  <si>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</si>
  <si>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</si>
  <si>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</si>
  <si>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</si>
  <si>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</si>
  <si>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</si>
  <si>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</si>
  <si>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</si>
  <si>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</si>
  <si>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</si>
  <si>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</si>
  <si>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</si>
  <si>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</si>
  <si>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</si>
  <si>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</si>
  <si>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</si>
  <si>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</si>
  <si>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</si>
  <si>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</si>
  <si>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</si>
  <si>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</si>
  <si>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</si>
  <si>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</si>
  <si>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</si>
  <si>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</si>
  <si>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</si>
  <si>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</si>
  <si>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</si>
  <si>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</si>
  <si>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</si>
  <si>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</si>
  <si>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</si>
  <si>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</si>
  <si>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</si>
  <si>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</si>
  <si>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</si>
  <si>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</si>
  <si>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</si>
  <si>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</si>
  <si>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</si>
  <si>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</si>
  <si>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</si>
  <si>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</si>
  <si>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</si>
  <si>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</si>
  <si>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</si>
  <si>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</si>
  <si>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</si>
  <si>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</si>
  <si>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</si>
  <si>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</si>
  <si>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</si>
  <si>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</si>
  <si>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</si>
  <si>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</si>
  <si>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</si>
  <si>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</si>
  <si>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</si>
  <si>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</si>
  <si>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</si>
  <si>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</si>
  <si>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</si>
  <si>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</si>
  <si>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</si>
  <si>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</si>
  <si>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</si>
  <si>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</si>
  <si>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</si>
  <si>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</si>
  <si>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</si>
  <si>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</si>
  <si>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</si>
  <si>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</si>
  <si>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</si>
  <si>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</si>
  <si>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</si>
  <si>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</si>
  <si>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</si>
  <si>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</si>
  <si>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</si>
  <si>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</si>
  <si>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</si>
  <si>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</si>
  <si>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</si>
  <si>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</si>
  <si>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</si>
  <si>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</si>
  <si>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</si>
  <si>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</si>
  <si>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</si>
  <si>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</si>
  <si>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</si>
  <si>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</si>
  <si>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</si>
  <si>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</si>
  <si>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</si>
  <si>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</si>
  <si>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</si>
  <si>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</si>
  <si>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</si>
  <si>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</si>
  <si>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</si>
  <si>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</si>
  <si>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</si>
  <si>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</si>
  <si>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</si>
  <si>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</si>
  <si>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</si>
  <si>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</si>
  <si>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</si>
  <si>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</si>
  <si>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</si>
  <si>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</si>
  <si>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</si>
  <si>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</si>
  <si>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</si>
  <si>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</si>
  <si>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</si>
  <si>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</si>
  <si>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</si>
  <si>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</si>
  <si>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</si>
  <si>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</si>
  <si>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</si>
  <si>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</si>
  <si>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</si>
  <si>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</si>
  <si>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</si>
  <si>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</si>
  <si>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</si>
  <si>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</si>
  <si>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</si>
  <si>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</si>
  <si>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</si>
  <si>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</si>
  <si>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</si>
  <si>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</si>
  <si>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</si>
  <si>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</si>
  <si>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</si>
  <si>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</si>
  <si>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</si>
  <si>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</si>
  <si>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</si>
  <si>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</si>
  <si>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</si>
  <si>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</si>
  <si>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</si>
  <si>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</si>
  <si>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</si>
  <si>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</si>
  <si>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</si>
  <si>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</si>
  <si>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</si>
  <si>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</si>
  <si>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</si>
  <si>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</si>
  <si>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</si>
  <si>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</si>
  <si>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</si>
  <si>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</si>
  <si>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</si>
  <si>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</si>
  <si>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</si>
  <si>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</si>
  <si>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</si>
  <si>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</si>
  <si>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</si>
  <si>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</si>
  <si>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</si>
  <si>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</si>
  <si>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</si>
  <si>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</si>
  <si>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</si>
  <si>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</si>
  <si>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</si>
  <si>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</si>
  <si>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</si>
  <si>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</si>
  <si>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</si>
  <si>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</si>
  <si>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</si>
  <si>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</si>
  <si>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</si>
  <si>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</si>
  <si>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</si>
  <si>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</si>
  <si>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</si>
  <si>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</si>
  <si>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</si>
  <si>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</si>
  <si>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</si>
  <si>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</si>
  <si>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</si>
  <si>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</si>
  <si>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</si>
  <si>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</si>
  <si>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</si>
  <si>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</si>
  <si>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</si>
  <si>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</si>
  <si>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</si>
  <si>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</si>
  <si>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</si>
  <si>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</si>
  <si>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</si>
  <si>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</si>
  <si>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</si>
  <si>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</si>
  <si>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</si>
  <si>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</si>
  <si>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</si>
  <si>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</si>
  <si>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</si>
  <si>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</si>
  <si>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</si>
  <si>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</si>
  <si>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</si>
  <si>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</si>
  <si>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</si>
  <si>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</si>
  <si>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</si>
  <si>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</si>
  <si>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</si>
  <si>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</si>
  <si>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</si>
  <si>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</si>
  <si>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</si>
  <si>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</si>
  <si>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</si>
  <si>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</si>
  <si>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</si>
  <si>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</si>
  <si>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</si>
  <si>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</si>
  <si>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</si>
  <si>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</si>
  <si>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</si>
  <si>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</si>
  <si>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</si>
  <si>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</si>
  <si>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</si>
  <si>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</si>
  <si>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</si>
  <si>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</si>
  <si>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</si>
  <si>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</si>
  <si>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</si>
  <si>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</si>
  <si>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</si>
  <si>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</si>
  <si>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</si>
  <si>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</si>
  <si>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</si>
  <si>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</si>
  <si>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</si>
  <si>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</si>
  <si>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</si>
  <si>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</si>
  <si>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</si>
  <si>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</si>
  <si>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</si>
  <si>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</si>
  <si>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</si>
  <si>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</si>
  <si>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</si>
  <si>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</si>
  <si>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</si>
  <si>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</si>
  <si>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</si>
  <si>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</si>
  <si>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</si>
  <si>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</si>
  <si>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</si>
  <si>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</si>
  <si>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</si>
  <si>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</si>
  <si>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</si>
  <si>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</si>
  <si>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</si>
  <si>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</si>
  <si>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</si>
  <si>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</si>
  <si>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</si>
  <si>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</si>
  <si>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</si>
  <si>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</si>
  <si>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</si>
  <si>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</si>
  <si>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</si>
  <si>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</si>
  <si>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</si>
  <si>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</si>
  <si>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</si>
  <si>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</si>
  <si>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</si>
  <si>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</si>
  <si>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</si>
  <si>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</si>
  <si>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</si>
  <si>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</si>
  <si>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</si>
  <si>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</si>
  <si>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</si>
  <si>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</si>
  <si>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</si>
  <si>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</si>
  <si>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</si>
  <si>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</si>
  <si>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</si>
  <si>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</si>
  <si>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</si>
  <si>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</si>
  <si>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</si>
  <si>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</si>
  <si>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</si>
  <si>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</si>
  <si>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</si>
  <si>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</si>
  <si>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</si>
  <si>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</si>
  <si>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</si>
  <si>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</si>
  <si>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</si>
  <si>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</si>
  <si>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</si>
  <si>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</si>
  <si>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</si>
  <si>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</si>
  <si>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</si>
  <si>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</si>
  <si>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</si>
  <si>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</si>
  <si>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</si>
  <si>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</si>
  <si>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</si>
  <si>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</si>
  <si>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</si>
  <si>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</si>
  <si>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</si>
  <si>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</si>
  <si>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</si>
  <si>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</si>
  <si>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</si>
  <si>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</si>
  <si>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</si>
  <si>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</si>
  <si>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</si>
  <si>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</si>
  <si>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</si>
  <si>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</si>
  <si>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</si>
  <si>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</si>
  <si>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</si>
  <si>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</si>
  <si>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</si>
  <si>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</si>
  <si>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</si>
  <si>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</si>
  <si>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</si>
  <si>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</si>
  <si>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</si>
  <si>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</si>
  <si>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</si>
  <si>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</si>
  <si>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</si>
  <si>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</si>
  <si>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</si>
  <si>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</si>
  <si>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</si>
  <si>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</si>
  <si>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</si>
  <si>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</si>
  <si>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</si>
  <si>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</si>
  <si>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</si>
  <si>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</si>
  <si>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</si>
  <si>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</si>
  <si>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</si>
  <si>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</si>
  <si>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</si>
  <si>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</si>
  <si>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</si>
  <si>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</si>
  <si>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</si>
  <si>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</si>
  <si>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</si>
  <si>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</si>
  <si>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</si>
  <si>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</si>
  <si>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</si>
  <si>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</si>
  <si>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</si>
  <si>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</si>
  <si>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</si>
  <si>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</si>
  <si>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</si>
  <si>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</si>
  <si>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</si>
  <si>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</si>
  <si>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</si>
  <si>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</si>
  <si>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</si>
  <si>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</si>
  <si>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</si>
  <si>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</si>
  <si>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</si>
  <si>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</si>
  <si>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</si>
  <si>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</si>
  <si>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</si>
  <si>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</si>
  <si>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</si>
  <si>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</si>
  <si>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</si>
  <si>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</si>
  <si>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</si>
  <si>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</si>
  <si>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</si>
  <si>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</si>
  <si>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</si>
  <si>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</si>
  <si>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</si>
  <si>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</si>
  <si>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</si>
  <si>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</si>
  <si>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</si>
  <si>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</si>
  <si>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</si>
  <si>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</si>
  <si>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</si>
  <si>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</si>
  <si>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</si>
  <si>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</si>
  <si>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</si>
  <si>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</si>
  <si>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</si>
  <si>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</si>
  <si>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</si>
  <si>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</si>
  <si>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</si>
  <si>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</si>
  <si>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</si>
  <si>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</si>
  <si>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</si>
  <si>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</si>
  <si>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</si>
  <si>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</si>
  <si>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</si>
  <si>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</si>
  <si>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</si>
  <si>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</si>
  <si>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</si>
  <si>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</si>
  <si>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</si>
  <si>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</si>
  <si>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</si>
  <si>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</si>
  <si>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</si>
  <si>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</si>
  <si>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</si>
  <si>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</si>
  <si>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</si>
  <si>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</si>
  <si>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</si>
  <si>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</si>
  <si>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</si>
  <si>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</si>
  <si>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</si>
  <si>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</si>
  <si>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</si>
  <si>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</si>
  <si>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</si>
  <si>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</si>
  <si>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</si>
  <si>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</si>
  <si>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</si>
  <si>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</si>
  <si>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</si>
  <si>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</si>
  <si>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</si>
  <si>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</si>
  <si>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</si>
  <si>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</si>
  <si>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</si>
  <si>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</si>
  <si>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</si>
  <si>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</si>
  <si>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</si>
  <si>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</si>
  <si>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</si>
  <si>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</si>
  <si>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</si>
  <si>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</si>
  <si>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</si>
  <si>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</si>
  <si>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</si>
  <si>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</si>
  <si>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</si>
  <si>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</si>
  <si>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</si>
  <si>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</si>
  <si>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</si>
  <si>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</si>
  <si>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</si>
  <si>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</si>
  <si>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</si>
  <si>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</si>
  <si>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</si>
  <si>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</si>
  <si>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</si>
  <si>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</si>
  <si>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</si>
  <si>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</si>
  <si>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</si>
  <si>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</si>
  <si>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</si>
  <si>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</si>
  <si>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</si>
  <si>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</si>
  <si>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</si>
  <si>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</si>
  <si>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</si>
  <si>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</si>
  <si>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</si>
  <si>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</si>
  <si>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</si>
  <si>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</si>
  <si>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</si>
  <si>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</si>
  <si>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</si>
  <si>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</si>
  <si>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</si>
  <si>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</si>
  <si>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</si>
  <si>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</si>
  <si>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</si>
  <si>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</si>
  <si>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</si>
  <si>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</si>
  <si>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</si>
  <si>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</si>
  <si>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</si>
  <si>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</si>
  <si>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</si>
  <si>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</si>
  <si>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</si>
  <si>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</si>
  <si>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</si>
  <si>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</si>
  <si>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</si>
  <si>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</si>
  <si>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</si>
  <si>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</si>
  <si>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</si>
  <si>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</si>
  <si>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</si>
  <si>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</si>
  <si>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</si>
  <si>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</si>
  <si>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</si>
  <si>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</si>
  <si>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</si>
  <si>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</si>
  <si>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</si>
  <si>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</si>
  <si>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</si>
  <si>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</si>
  <si>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</si>
  <si>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</si>
  <si>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</si>
  <si>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</si>
  <si>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</si>
  <si>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</si>
  <si>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</si>
  <si>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</si>
  <si>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</si>
  <si>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</si>
  <si>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</si>
  <si>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</si>
  <si>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</si>
  <si>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</si>
  <si>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</si>
  <si>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</si>
  <si>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</si>
  <si>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</si>
  <si>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</si>
  <si>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</si>
  <si>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</si>
  <si>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</si>
  <si>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</si>
  <si>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</si>
  <si>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</si>
  <si>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</si>
  <si>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</si>
  <si>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</si>
  <si>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</si>
  <si>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</si>
  <si>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</si>
  <si>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</si>
  <si>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</si>
  <si>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</si>
  <si>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</si>
  <si>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</si>
  <si>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</si>
  <si>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</si>
  <si>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</si>
  <si>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</si>
  <si>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</si>
  <si>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</si>
  <si>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</si>
  <si>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</si>
  <si>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</si>
  <si>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</si>
  <si>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</si>
  <si>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</si>
  <si>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</si>
  <si>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</si>
  <si>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</si>
  <si>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</si>
  <si>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</si>
  <si>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</si>
  <si>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</si>
  <si>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</si>
  <si>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</si>
  <si>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</si>
  <si>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</si>
  <si>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</si>
  <si>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</si>
  <si>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</si>
  <si>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</si>
  <si>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</si>
  <si>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</si>
  <si>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</si>
  <si>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</si>
  <si>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</si>
  <si>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</si>
  <si>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</si>
  <si>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</si>
  <si>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</si>
  <si>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</si>
  <si>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</si>
  <si>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</si>
  <si>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</si>
  <si>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</si>
  <si>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</si>
  <si>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</si>
  <si>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</si>
  <si>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</si>
  <si>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</si>
  <si>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</si>
  <si>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</si>
  <si>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</si>
  <si>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</si>
  <si>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</si>
  <si>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</si>
  <si>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</si>
  <si>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</si>
  <si>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</si>
  <si>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</si>
  <si>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</si>
  <si>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</si>
  <si>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</si>
  <si>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</si>
  <si>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</si>
  <si>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</si>
  <si>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</si>
  <si>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</si>
  <si>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</si>
  <si>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</si>
  <si>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</si>
  <si>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</si>
  <si>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</si>
  <si>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</si>
  <si>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</si>
  <si>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</si>
  <si>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</si>
  <si>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</si>
  <si>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</si>
  <si>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</si>
  <si>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</si>
  <si>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</si>
  <si>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</si>
  <si>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</si>
  <si>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</si>
  <si>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</si>
  <si>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</si>
  <si>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</si>
  <si>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</si>
  <si>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</si>
  <si>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</si>
  <si>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</si>
  <si>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</si>
  <si>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</si>
  <si>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</si>
  <si>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</si>
  <si>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</si>
  <si>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</si>
  <si>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</si>
  <si>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</si>
  <si>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</si>
  <si>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</si>
  <si>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</si>
  <si>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</si>
  <si>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</si>
  <si>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</si>
  <si>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</si>
  <si>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</si>
  <si>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</si>
  <si>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</si>
  <si>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</si>
  <si>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</si>
  <si>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</si>
  <si>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</si>
  <si>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</si>
  <si>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</si>
  <si>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</si>
  <si>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</si>
  <si>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</si>
  <si>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</si>
  <si>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</si>
  <si>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</si>
  <si>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</si>
  <si>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</si>
  <si>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</si>
  <si>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</si>
  <si>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</si>
  <si>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</si>
  <si>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</si>
  <si>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</si>
  <si>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</si>
  <si>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</si>
  <si>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</si>
  <si>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</si>
  <si>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</si>
  <si>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</si>
  <si>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</si>
  <si>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</si>
  <si>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</si>
  <si>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</si>
  <si>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</si>
  <si>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</si>
  <si>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</si>
  <si>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</si>
  <si>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</si>
  <si>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</si>
  <si>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</si>
  <si>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</si>
  <si>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</si>
  <si>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</si>
  <si>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</si>
  <si>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</si>
  <si>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</si>
  <si>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</si>
  <si>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</si>
  <si>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</si>
  <si>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</si>
  <si>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</si>
  <si>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</si>
  <si>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</si>
  <si>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</si>
  <si>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</si>
  <si>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</si>
  <si>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</si>
  <si>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</si>
  <si>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</si>
  <si>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</si>
  <si>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</si>
  <si>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</si>
  <si>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</si>
  <si>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</si>
  <si>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</si>
  <si>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</si>
  <si>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</si>
  <si>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</si>
  <si>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</si>
  <si>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</si>
  <si>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</si>
  <si>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</si>
  <si>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</si>
  <si>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</si>
  <si>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</si>
  <si>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</si>
  <si>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</si>
  <si>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</si>
  <si>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</si>
  <si>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</si>
  <si>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</si>
  <si>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</si>
  <si>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</si>
  <si>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</si>
  <si>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</si>
  <si>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</si>
  <si>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</si>
  <si>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</si>
  <si>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</si>
  <si>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</si>
  <si>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</si>
  <si>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</si>
  <si>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</si>
  <si>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</si>
  <si>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</si>
  <si>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</si>
  <si>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</si>
  <si>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</si>
  <si>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</si>
  <si>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</si>
  <si>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</si>
  <si>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</si>
  <si>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</si>
  <si>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</si>
  <si>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</si>
  <si>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</si>
  <si>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</si>
  <si>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</si>
  <si>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</si>
  <si>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</si>
  <si>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</si>
  <si>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</si>
  <si>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</si>
  <si>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</si>
  <si>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</si>
  <si>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</si>
  <si>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</si>
  <si>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</si>
  <si>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</si>
  <si>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</si>
  <si>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</si>
  <si>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</si>
  <si>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</si>
  <si>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</si>
  <si>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</si>
  <si>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</si>
  <si>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</si>
  <si>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</si>
  <si>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</si>
  <si>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</si>
  <si>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</si>
  <si>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</si>
  <si>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</si>
  <si>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</si>
  <si>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</si>
  <si>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</si>
  <si>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</si>
  <si>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</si>
  <si>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</si>
  <si>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</si>
  <si>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</si>
  <si>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</si>
  <si>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</si>
  <si>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</si>
  <si>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</si>
  <si>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</si>
  <si>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</si>
  <si>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</si>
  <si>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</si>
  <si>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</si>
  <si>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</si>
  <si>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</si>
  <si>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</si>
  <si>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</si>
  <si>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</si>
  <si>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</si>
  <si>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</si>
  <si>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</si>
  <si>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</si>
  <si>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</si>
  <si>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</si>
  <si>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</si>
  <si>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</si>
  <si>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</si>
  <si>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</si>
  <si>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</si>
  <si>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</si>
  <si>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</si>
  <si>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</si>
  <si>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</si>
  <si>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</si>
  <si>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</si>
  <si>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</si>
  <si>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</si>
  <si>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</si>
  <si>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</si>
  <si>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</si>
  <si>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</si>
  <si>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</si>
  <si>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</si>
  <si>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</si>
  <si>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</si>
  <si>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</si>
  <si>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</si>
  <si>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</si>
  <si>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</si>
  <si>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</si>
  <si>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</si>
  <si>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</si>
  <si>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</si>
  <si>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</si>
  <si>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</si>
  <si>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</si>
  <si>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</si>
  <si>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</si>
  <si>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</si>
  <si>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</si>
  <si>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</si>
  <si>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</si>
  <si>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</si>
  <si>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</si>
  <si>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</si>
  <si>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</si>
  <si>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</si>
  <si>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</si>
  <si>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</si>
  <si>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</si>
  <si>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</si>
  <si>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</si>
  <si>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</si>
  <si>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</si>
  <si>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</si>
  <si>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</si>
  <si>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</si>
  <si>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</si>
  <si>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</si>
  <si>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</si>
  <si>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</si>
  <si>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</si>
  <si>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</si>
  <si>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</si>
  <si>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</si>
  <si>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</si>
  <si>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</si>
  <si>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</si>
  <si>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</si>
  <si>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</si>
  <si>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</si>
  <si>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</si>
  <si>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</si>
  <si>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</si>
  <si>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</si>
  <si>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</si>
  <si>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</si>
  <si>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</si>
  <si>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</si>
  <si>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</si>
  <si>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</si>
  <si>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</si>
  <si>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</si>
  <si>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</si>
  <si>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</si>
  <si>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</si>
  <si>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</si>
  <si>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</si>
  <si>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</si>
  <si>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</si>
  <si>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</si>
  <si>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</si>
  <si>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</si>
  <si>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</si>
  <si>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</si>
  <si>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</si>
  <si>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</si>
  <si>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</si>
  <si>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</si>
  <si>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</si>
  <si>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</si>
  <si>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</si>
  <si>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</si>
  <si>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</si>
  <si>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</si>
  <si>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</si>
  <si>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</si>
  <si>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</si>
  <si>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</si>
  <si>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</si>
  <si>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</si>
  <si>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</si>
  <si>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</si>
  <si>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</si>
  <si>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</si>
  <si>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</si>
  <si>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</si>
  <si>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</si>
  <si>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</si>
  <si>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</si>
  <si>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</si>
  <si>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</si>
  <si>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</si>
  <si>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</si>
  <si>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</si>
  <si>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</si>
  <si>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</si>
  <si>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</si>
  <si>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</si>
  <si>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</si>
  <si>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</si>
  <si>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</si>
  <si>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</si>
  <si>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</si>
  <si>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</si>
  <si>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</si>
  <si>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</si>
  <si>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</si>
  <si>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</si>
  <si>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</si>
  <si>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</si>
  <si>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</si>
  <si>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</si>
  <si>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</si>
  <si>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</si>
  <si>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</si>
  <si>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</si>
  <si>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</si>
  <si>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</si>
  <si>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</si>
  <si>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</si>
  <si>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</si>
  <si>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</si>
  <si>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</si>
  <si>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</si>
  <si>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</si>
  <si>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</si>
  <si>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</si>
  <si>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</si>
  <si>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</si>
  <si>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</si>
  <si>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</si>
  <si>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</si>
  <si>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</si>
  <si>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</si>
  <si>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</si>
  <si>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</si>
  <si>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</si>
  <si>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</si>
  <si>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</si>
  <si>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</si>
  <si>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</si>
  <si>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</si>
  <si>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</si>
  <si>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</si>
  <si>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</si>
  <si>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</si>
  <si>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</si>
  <si>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</si>
  <si>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</si>
  <si>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</si>
  <si>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</si>
  <si>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</si>
  <si>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</si>
  <si>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</si>
  <si>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</si>
  <si>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</si>
  <si>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</si>
  <si>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</si>
  <si>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</si>
  <si>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</si>
  <si>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</si>
  <si>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</si>
  <si>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</si>
  <si>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</si>
  <si>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</si>
  <si>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</si>
  <si>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</si>
  <si>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</si>
  <si>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</si>
  <si>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</si>
  <si>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</si>
  <si>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</si>
  <si>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</si>
  <si>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</si>
  <si>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</si>
  <si>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</si>
  <si>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</si>
  <si>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</si>
  <si>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</si>
  <si>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</si>
  <si>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</si>
  <si>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</si>
  <si>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</si>
  <si>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</si>
  <si>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</si>
  <si>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</si>
  <si>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</si>
  <si>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</si>
  <si>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</si>
  <si>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</si>
  <si>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</si>
  <si>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</si>
  <si>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</si>
  <si>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</si>
  <si>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</si>
  <si>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</si>
  <si>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</si>
  <si>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</si>
  <si>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</si>
  <si>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</si>
  <si>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</si>
  <si>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</si>
  <si>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</si>
  <si>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</si>
  <si>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</si>
  <si>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</si>
  <si>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</si>
  <si>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</si>
  <si>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</si>
  <si>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</si>
  <si>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</si>
  <si>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</si>
  <si>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</si>
  <si>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</si>
  <si>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</si>
  <si>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</si>
  <si>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</si>
  <si>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</si>
  <si>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</si>
  <si>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</si>
  <si>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</si>
  <si>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</si>
  <si>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</si>
  <si>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</si>
  <si>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</si>
  <si>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</si>
  <si>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</si>
  <si>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</si>
  <si>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</si>
  <si>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</si>
  <si>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</si>
  <si>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</si>
  <si>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</si>
  <si>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</si>
  <si>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</si>
  <si>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</si>
  <si>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</si>
  <si>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</si>
  <si>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</si>
  <si>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</si>
  <si>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</si>
  <si>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</si>
  <si>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</si>
  <si>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</si>
  <si>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</si>
  <si>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</si>
  <si>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</si>
  <si>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</si>
  <si>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</si>
  <si>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</si>
  <si>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</si>
  <si>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</si>
  <si>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</si>
  <si>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</si>
  <si>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</si>
  <si>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</si>
  <si>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</si>
  <si>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</si>
  <si>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</si>
  <si>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</si>
  <si>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</si>
  <si>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</si>
  <si>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</si>
  <si>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</si>
  <si>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</si>
  <si>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</si>
  <si>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</si>
  <si>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</si>
  <si>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</si>
  <si>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</si>
  <si>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</si>
  <si>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</si>
  <si>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</si>
  <si>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</si>
  <si>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</si>
  <si>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</si>
  <si>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</si>
  <si>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</si>
  <si>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</si>
  <si>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</si>
  <si>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</si>
  <si>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</si>
  <si>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</si>
  <si>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</si>
  <si>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</si>
  <si>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</si>
  <si>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</si>
  <si>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</si>
  <si>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</si>
  <si>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</si>
  <si>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</si>
  <si>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</si>
  <si>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</si>
  <si>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</si>
  <si>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</si>
  <si>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</si>
  <si>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</si>
  <si>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</si>
  <si>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</si>
  <si>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</si>
  <si>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</si>
  <si>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</si>
  <si>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</si>
  <si>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</si>
  <si>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</si>
  <si>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</si>
  <si>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</si>
  <si>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</si>
  <si>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</si>
  <si>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</si>
  <si>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</si>
  <si>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</si>
  <si>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</si>
  <si>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</si>
  <si>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</si>
  <si>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</si>
  <si>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</si>
  <si>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</si>
  <si>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</si>
  <si>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</si>
  <si>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</si>
  <si>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</si>
  <si>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</si>
  <si>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</si>
  <si>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</si>
  <si>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</si>
  <si>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</si>
  <si>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</si>
  <si>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</si>
  <si>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</si>
  <si>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</si>
  <si>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</si>
  <si>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</si>
  <si>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</si>
  <si>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</si>
  <si>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</si>
  <si>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</si>
  <si>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</si>
  <si>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</si>
  <si>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</si>
  <si>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</si>
  <si>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</si>
  <si>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</si>
  <si>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</si>
  <si>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</si>
  <si>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</si>
  <si>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</si>
  <si>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</si>
  <si>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</si>
  <si>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</si>
  <si>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</si>
  <si>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</si>
  <si>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</si>
  <si>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</si>
  <si>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</si>
  <si>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</si>
  <si>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</si>
  <si>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</si>
  <si>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</si>
  <si>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</si>
  <si>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</si>
  <si>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</si>
  <si>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</si>
  <si>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</si>
  <si>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</si>
  <si>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</si>
  <si>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</si>
  <si>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</si>
  <si>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</si>
  <si>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</si>
  <si>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</si>
  <si>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</si>
  <si>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</si>
  <si>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</si>
  <si>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</si>
  <si>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</si>
  <si>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</si>
  <si>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</si>
  <si>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</si>
  <si>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</si>
  <si>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</si>
  <si>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</si>
  <si>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</si>
  <si>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</si>
  <si>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</si>
  <si>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</si>
  <si>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</si>
  <si>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</si>
  <si>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</si>
  <si>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</si>
  <si>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</si>
  <si>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</si>
  <si>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</si>
  <si>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</si>
  <si>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</si>
  <si>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</si>
  <si>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</si>
  <si>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</si>
  <si>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</si>
  <si>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</si>
  <si>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</si>
  <si>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</si>
  <si>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</si>
  <si>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</si>
  <si>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</si>
  <si>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</si>
  <si>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</si>
  <si>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</si>
  <si>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</si>
  <si>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</si>
  <si>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</si>
  <si>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</si>
  <si>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</si>
  <si>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</si>
  <si>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</si>
  <si>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</si>
  <si>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</si>
  <si>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</si>
  <si>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</si>
  <si>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</si>
  <si>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</si>
  <si>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</si>
  <si>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</si>
  <si>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</si>
  <si>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</si>
  <si>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</si>
  <si>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</si>
  <si>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</si>
  <si>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</si>
  <si>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</si>
  <si>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</si>
  <si>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</si>
  <si>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</si>
  <si>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</si>
  <si>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</si>
  <si>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</si>
  <si>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</si>
  <si>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</si>
  <si>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</si>
  <si>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</si>
  <si>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</si>
  <si>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</si>
  <si>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</si>
  <si>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</si>
  <si>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</si>
  <si>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</si>
  <si>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</si>
  <si>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</si>
  <si>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</si>
  <si>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</si>
  <si>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</si>
  <si>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</si>
  <si>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</si>
  <si>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</si>
  <si>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</si>
  <si>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</si>
  <si>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</si>
  <si>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</si>
  <si>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</si>
  <si>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</si>
  <si>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</si>
  <si>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</si>
  <si>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</si>
  <si>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</si>
  <si>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</si>
  <si>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</si>
  <si>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</si>
  <si>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</si>
  <si>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</si>
  <si>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</si>
  <si>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</si>
  <si>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</si>
  <si>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</si>
  <si>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</si>
  <si>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</si>
  <si>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</si>
  <si>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</si>
  <si>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</si>
  <si>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</si>
  <si>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</si>
  <si>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</si>
  <si>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</si>
  <si>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</si>
  <si>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</si>
  <si>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</si>
  <si>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</si>
  <si>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</si>
  <si>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</si>
  <si>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</si>
  <si>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</si>
  <si>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</si>
  <si>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</si>
  <si>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</si>
  <si>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</si>
  <si>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</si>
  <si>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</si>
  <si>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</si>
  <si>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</si>
  <si>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</si>
  <si>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</si>
  <si>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</si>
  <si>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</si>
  <si>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</si>
  <si>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</si>
  <si>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</si>
  <si>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</si>
  <si>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</si>
  <si>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</si>
  <si>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</si>
  <si>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</si>
  <si>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</si>
  <si>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</si>
  <si>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</si>
  <si>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</si>
  <si>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</si>
  <si>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</si>
  <si>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</si>
  <si>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</si>
  <si>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</si>
  <si>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</si>
  <si>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</si>
  <si>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</si>
  <si>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</si>
  <si>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</si>
  <si>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</si>
  <si>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</si>
  <si>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</si>
  <si>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</si>
  <si>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</si>
  <si>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</si>
  <si>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</si>
  <si>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</si>
  <si>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</si>
  <si>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</si>
  <si>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</si>
  <si>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</si>
  <si>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</si>
  <si>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</si>
  <si>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</si>
  <si>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</si>
  <si>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</si>
  <si>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</si>
  <si>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</si>
  <si>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</si>
  <si>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</si>
  <si>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</si>
  <si>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</si>
  <si>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</si>
  <si>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</si>
  <si>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</si>
  <si>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</si>
  <si>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</si>
  <si>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</si>
  <si>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</si>
  <si>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</si>
  <si>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</si>
  <si>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</si>
  <si>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</si>
  <si>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</si>
  <si>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</si>
  <si>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</si>
  <si>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</si>
  <si>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</si>
  <si>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</si>
  <si>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</si>
  <si>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</si>
  <si>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</si>
  <si>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</si>
  <si>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</si>
  <si>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</si>
  <si>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</si>
  <si>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</si>
  <si>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</si>
  <si>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</si>
  <si>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</si>
  <si>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</si>
  <si>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</si>
  <si>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</si>
  <si>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</si>
  <si>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</si>
  <si>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</si>
  <si>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</si>
  <si>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</si>
  <si>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</si>
  <si>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</si>
  <si>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</si>
  <si>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</si>
  <si>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</si>
  <si>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</si>
  <si>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</si>
  <si>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</si>
  <si>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</si>
  <si>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</si>
  <si>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</si>
  <si>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</si>
  <si>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</si>
  <si>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</si>
  <si>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</si>
  <si>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</si>
  <si>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</si>
  <si>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</si>
  <si>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</si>
  <si>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</si>
  <si>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</si>
  <si>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</si>
  <si>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</si>
  <si>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</si>
  <si>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</si>
  <si>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</si>
  <si>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</si>
  <si>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</si>
  <si>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</si>
  <si>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</si>
  <si>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</si>
  <si>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</si>
  <si>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</si>
  <si>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</si>
  <si>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</si>
  <si>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</si>
  <si>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</si>
  <si>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</si>
  <si>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</si>
  <si>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</si>
  <si>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</si>
  <si>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</si>
  <si>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</si>
  <si>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</si>
  <si>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</si>
  <si>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</si>
  <si>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</si>
  <si>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</si>
  <si>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</si>
  <si>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</si>
  <si>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</si>
  <si>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</si>
  <si>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</si>
  <si>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</si>
  <si>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</si>
  <si>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</si>
  <si>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</si>
  <si>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</si>
  <si>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</si>
  <si>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</si>
  <si>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</si>
  <si>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</si>
  <si>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</si>
  <si>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</si>
  <si>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</si>
  <si>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</si>
  <si>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</si>
  <si>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</si>
  <si>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</si>
  <si>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</si>
  <si>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</si>
  <si>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</si>
  <si>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</si>
  <si>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</si>
  <si>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</si>
  <si>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</si>
  <si>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</si>
  <si>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</si>
  <si>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</si>
  <si>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</si>
  <si>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</si>
  <si>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</si>
  <si>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</si>
  <si>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</si>
  <si>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</si>
  <si>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</si>
  <si>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</si>
  <si>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</si>
  <si>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</si>
  <si>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</si>
  <si>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</si>
  <si>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</si>
  <si>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</si>
  <si>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</si>
  <si>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</si>
  <si>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</si>
  <si>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</si>
  <si>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</si>
  <si>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</si>
  <si>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</si>
  <si>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</si>
  <si>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</si>
  <si>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</si>
  <si>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</si>
  <si>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</si>
  <si>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</si>
  <si>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</si>
  <si>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</si>
  <si>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</si>
  <si>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</si>
  <si>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</si>
  <si>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</si>
  <si>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</si>
  <si>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</si>
  <si>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</si>
  <si>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</si>
  <si>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</si>
  <si>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</si>
  <si>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</si>
  <si>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</si>
  <si>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</si>
  <si>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</si>
  <si>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</si>
  <si>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</si>
  <si>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</si>
  <si>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</si>
  <si>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</si>
  <si>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</si>
  <si>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</si>
  <si>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</si>
  <si>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</si>
  <si>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</si>
  <si>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</si>
  <si>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</si>
  <si>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</si>
  <si>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</si>
  <si>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</si>
  <si>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</si>
  <si>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</si>
  <si>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</si>
  <si>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</si>
  <si>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</si>
  <si>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</si>
  <si>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</si>
  <si>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</si>
  <si>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</si>
  <si>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</si>
  <si>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</si>
  <si>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</si>
  <si>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</si>
  <si>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</si>
  <si>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</si>
  <si>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</si>
  <si>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</si>
  <si>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</si>
  <si>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</si>
  <si>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</si>
  <si>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</si>
  <si>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</si>
  <si>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</si>
  <si>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</si>
  <si>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</si>
  <si>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</si>
  <si>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</si>
  <si>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</si>
  <si>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</si>
  <si>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</si>
  <si>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</si>
  <si>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</si>
  <si>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</si>
  <si>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</si>
  <si>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</si>
  <si>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</si>
  <si>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</si>
  <si>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</si>
  <si>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</si>
  <si>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</si>
  <si>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</si>
  <si>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</si>
  <si>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</si>
  <si>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</si>
  <si>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</si>
  <si>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</si>
  <si>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</si>
  <si>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</si>
  <si>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</si>
  <si>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</si>
  <si>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</si>
  <si>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</si>
  <si>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</si>
  <si>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</si>
  <si>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</si>
  <si>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</si>
  <si>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</si>
  <si>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</si>
  <si>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</si>
  <si>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</si>
  <si>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</si>
  <si>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</si>
  <si>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</si>
  <si>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</si>
  <si>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</si>
  <si>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</si>
  <si>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</si>
  <si>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</si>
  <si>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</si>
  <si>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</si>
  <si>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</si>
  <si>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</si>
  <si>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</si>
  <si>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</si>
  <si>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</si>
  <si>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</si>
  <si>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</si>
  <si>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</si>
  <si>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</si>
  <si>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</si>
  <si>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</si>
  <si>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</si>
  <si>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</si>
  <si>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</si>
  <si>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</si>
  <si>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</si>
  <si>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</si>
  <si>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</si>
  <si>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</si>
  <si>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</si>
  <si>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</si>
  <si>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</si>
  <si>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</si>
  <si>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</si>
  <si>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</si>
  <si>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</si>
  <si>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</si>
  <si>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</si>
  <si>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</si>
  <si>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</si>
  <si>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</si>
  <si>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</si>
  <si>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</si>
  <si>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</si>
  <si>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</si>
  <si>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</si>
  <si>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</si>
  <si>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</si>
  <si>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</si>
  <si>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</si>
  <si>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</si>
  <si>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</si>
  <si>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</si>
  <si>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</si>
  <si>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</si>
  <si>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</si>
  <si>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</si>
  <si>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</si>
  <si>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</si>
  <si>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</si>
  <si>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</si>
  <si>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</si>
  <si>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</si>
  <si>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</si>
  <si>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</si>
  <si>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</si>
  <si>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</si>
  <si>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</si>
  <si>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</si>
  <si>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</si>
  <si>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</si>
  <si>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</si>
  <si>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</si>
  <si>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</si>
  <si>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</si>
  <si>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</si>
  <si>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</si>
  <si>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</si>
  <si>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</si>
  <si>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</si>
  <si>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</si>
  <si>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</si>
  <si>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</si>
  <si>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</si>
  <si>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</si>
  <si>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</si>
  <si>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</si>
  <si>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</si>
  <si>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</si>
  <si>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</si>
  <si>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</si>
  <si>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</si>
  <si>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</si>
  <si>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</si>
  <si>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</si>
  <si>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</si>
  <si>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</si>
  <si>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</si>
  <si>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</si>
  <si>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</si>
  <si>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</si>
  <si>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</si>
  <si>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</si>
  <si>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</si>
  <si>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</si>
  <si>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</si>
  <si>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</si>
  <si>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</si>
  <si>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</si>
  <si>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</si>
  <si>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</si>
  <si>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</si>
  <si>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</si>
  <si>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</si>
  <si>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</si>
  <si>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</si>
  <si>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</si>
  <si>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</si>
  <si>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</si>
  <si>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</si>
  <si>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</si>
  <si>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</si>
  <si>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</si>
  <si>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</si>
  <si>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</si>
  <si>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</si>
  <si>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</si>
  <si>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</si>
  <si>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</si>
  <si>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</si>
  <si>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</si>
  <si>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</si>
  <si>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</si>
  <si>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</si>
  <si>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</si>
  <si>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</si>
  <si>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</si>
  <si>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</si>
  <si>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</si>
  <si>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</si>
  <si>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</si>
  <si>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</si>
  <si>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</si>
  <si>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</si>
  <si>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</si>
  <si>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</si>
  <si>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</si>
  <si>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</si>
  <si>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</si>
  <si>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</si>
  <si>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</si>
  <si>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</si>
  <si>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</si>
  <si>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</si>
  <si>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</si>
  <si>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</si>
  <si>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</si>
  <si>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</si>
  <si>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</si>
  <si>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</si>
  <si>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</si>
  <si>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</si>
  <si>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</si>
  <si>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</si>
  <si>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</si>
  <si>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</si>
  <si>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</si>
  <si>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</si>
  <si>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</si>
  <si>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</si>
  <si>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</si>
  <si>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</si>
  <si>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</si>
  <si>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</si>
  <si>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</si>
  <si>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</si>
  <si>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</si>
  <si>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</si>
  <si>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</si>
  <si>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</si>
  <si>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</si>
  <si>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</si>
  <si>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</si>
  <si>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</si>
  <si>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</si>
  <si>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</si>
  <si>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</si>
  <si>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</si>
  <si>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</si>
  <si>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</si>
  <si>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</si>
  <si>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</si>
  <si>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</si>
  <si>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</si>
  <si>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</si>
  <si>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</si>
  <si>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</si>
  <si>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</si>
  <si>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</si>
  <si>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</si>
  <si>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</si>
  <si>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</si>
  <si>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</si>
  <si>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</si>
  <si>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</si>
  <si>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</si>
  <si>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</si>
  <si>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</si>
  <si>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</si>
  <si>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</si>
  <si>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</si>
  <si>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</si>
  <si>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</si>
  <si>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</si>
  <si>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</si>
  <si>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</si>
  <si>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</si>
  <si>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</si>
  <si>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</si>
  <si>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</si>
  <si>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</si>
  <si>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</si>
  <si>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</si>
  <si>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</si>
  <si>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</si>
  <si>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</si>
  <si>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</si>
  <si>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</si>
  <si>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</si>
  <si>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</si>
  <si>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</si>
  <si>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</si>
  <si>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</si>
  <si>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</si>
  <si>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</si>
  <si>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</si>
  <si>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</si>
  <si>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</si>
  <si>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</si>
  <si>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</si>
  <si>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</si>
  <si>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</si>
  <si>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</si>
  <si>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</si>
  <si>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</si>
  <si>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</si>
  <si>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</si>
  <si>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</si>
  <si>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</si>
  <si>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</si>
  <si>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</si>
  <si>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</si>
  <si>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</si>
  <si>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</si>
  <si>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</si>
  <si>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</si>
  <si>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</si>
  <si>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</si>
  <si>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</si>
  <si>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</si>
  <si>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</si>
  <si>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</si>
  <si>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</si>
  <si>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</si>
  <si>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</si>
  <si>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</si>
  <si>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</si>
  <si>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</si>
  <si>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</si>
  <si>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</si>
  <si>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</si>
  <si>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</si>
  <si>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</si>
  <si>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</si>
  <si>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</si>
  <si>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</si>
  <si>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</si>
  <si>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</si>
  <si>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</si>
  <si>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</si>
  <si>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</si>
  <si>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</si>
  <si>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</si>
  <si>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</si>
  <si>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</si>
  <si>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</si>
  <si>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</si>
  <si>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</si>
  <si>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</si>
  <si>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</si>
  <si>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</si>
  <si>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</si>
  <si>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</si>
  <si>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</si>
  <si>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</si>
  <si>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</si>
  <si>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</si>
  <si>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</si>
  <si>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</si>
  <si>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</si>
  <si>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</si>
  <si>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</si>
  <si>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</si>
  <si>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</si>
  <si>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</si>
  <si>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</si>
  <si>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</si>
  <si>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</si>
  <si>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</si>
  <si>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</si>
  <si>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</si>
  <si>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</si>
  <si>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</si>
  <si>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</si>
  <si>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</si>
  <si>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</si>
  <si>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</si>
  <si>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</si>
  <si>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</si>
  <si>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</si>
  <si>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</si>
  <si>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</si>
  <si>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</si>
  <si>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</si>
  <si>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</si>
  <si>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</si>
  <si>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</si>
  <si>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</si>
  <si>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</si>
  <si>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</si>
  <si>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</si>
  <si>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</si>
  <si>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</si>
  <si>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</si>
  <si>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</si>
  <si>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</si>
  <si>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</si>
  <si>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</si>
  <si>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</si>
  <si>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</si>
  <si>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</si>
  <si>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</si>
  <si>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</si>
  <si>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</si>
  <si>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</si>
  <si>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</si>
  <si>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</si>
  <si>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</si>
  <si>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</si>
  <si>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</si>
  <si>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</si>
  <si>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</si>
  <si>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</si>
  <si>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</si>
  <si>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</si>
  <si>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</si>
  <si>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</si>
  <si>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</si>
  <si>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</si>
  <si>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</si>
  <si>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</si>
  <si>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</si>
  <si>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</si>
  <si>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</si>
  <si>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</si>
  <si>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</si>
  <si>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</si>
  <si>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</si>
  <si>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</si>
  <si>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</si>
  <si>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</si>
  <si>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</si>
  <si>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</si>
  <si>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</si>
  <si>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</si>
  <si>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</si>
  <si>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</si>
  <si>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</si>
  <si>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</si>
  <si>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</si>
  <si>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</si>
  <si>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</si>
  <si>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</si>
  <si>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</si>
  <si>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</si>
  <si>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</si>
  <si>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</si>
  <si>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</si>
  <si>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</si>
  <si>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</si>
  <si>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</si>
  <si>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</si>
  <si>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</si>
  <si>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</si>
  <si>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</si>
  <si>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</si>
  <si>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</si>
  <si>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</si>
  <si>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</si>
  <si>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</si>
  <si>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</si>
  <si>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</si>
  <si>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</si>
  <si>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</si>
  <si>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</si>
  <si>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</si>
  <si>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</si>
  <si>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</si>
  <si>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</si>
  <si>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</si>
  <si>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</si>
  <si>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</si>
  <si>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</si>
  <si>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</si>
  <si>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</si>
  <si>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</si>
  <si>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</si>
  <si>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</si>
  <si>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</si>
  <si>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</si>
  <si>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</si>
  <si>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</si>
  <si>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</si>
  <si>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</si>
  <si>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</si>
  <si>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</si>
  <si>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</si>
  <si>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</si>
  <si>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</si>
  <si>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</si>
  <si>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</si>
  <si>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</si>
  <si>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</si>
  <si>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</si>
  <si>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</si>
  <si>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</si>
  <si>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</si>
  <si>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</si>
  <si>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</si>
  <si>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</si>
  <si>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</si>
  <si>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</si>
  <si>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</si>
  <si>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</si>
  <si>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</si>
  <si>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</si>
  <si>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</si>
  <si>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</si>
  <si>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</si>
  <si>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</si>
  <si>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</si>
  <si>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</si>
  <si>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</si>
  <si>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</si>
  <si>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</si>
  <si>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</si>
  <si>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</si>
  <si>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</si>
  <si>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</si>
  <si>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</si>
  <si>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</si>
  <si>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</si>
  <si>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</si>
  <si>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</si>
  <si>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</si>
  <si>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</si>
  <si>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</si>
  <si>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</si>
  <si>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</si>
  <si>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</si>
  <si>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</si>
  <si>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</si>
  <si>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</si>
  <si>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</si>
  <si>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</si>
  <si>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</si>
  <si>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</si>
  <si>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</si>
  <si>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</si>
  <si>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</si>
  <si>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</si>
  <si>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</si>
  <si>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</si>
  <si>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</si>
  <si>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</si>
  <si>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</si>
  <si>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</si>
  <si>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</si>
  <si>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</si>
  <si>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</si>
  <si>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</si>
  <si>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</si>
  <si>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</si>
  <si>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</si>
  <si>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</si>
  <si>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</si>
  <si>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</si>
  <si>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</si>
  <si>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</si>
  <si>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</si>
  <si>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</si>
  <si>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</si>
  <si>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</si>
  <si>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</si>
  <si>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</si>
  <si>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</si>
  <si>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</si>
  <si>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</si>
  <si>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</si>
  <si>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</si>
  <si>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</si>
  <si>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</si>
  <si>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</si>
  <si>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</si>
  <si>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</si>
  <si>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</si>
  <si>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</si>
  <si>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</si>
  <si>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</si>
  <si>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</si>
  <si>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</si>
  <si>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</si>
  <si>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</si>
  <si>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</si>
  <si>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</si>
  <si>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</si>
  <si>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</si>
  <si>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</si>
  <si>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</si>
  <si>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</si>
  <si>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</si>
  <si>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</si>
  <si>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</si>
  <si>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</si>
  <si>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</si>
  <si>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</si>
  <si>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</si>
  <si>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</si>
  <si>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</si>
  <si>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</si>
  <si>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</si>
  <si>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</si>
  <si>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</si>
  <si>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</si>
  <si>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</si>
  <si>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</si>
  <si>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</si>
  <si>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</si>
  <si>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</si>
  <si>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</si>
  <si>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</si>
  <si>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</si>
  <si>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</si>
  <si>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</si>
  <si>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</si>
  <si>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</si>
  <si>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</si>
  <si>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</si>
  <si>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</si>
  <si>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</si>
  <si>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</si>
  <si>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</si>
  <si>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</si>
  <si>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</si>
  <si>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</si>
  <si>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</si>
  <si>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</si>
  <si>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</si>
  <si>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</si>
  <si>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</si>
  <si>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</si>
  <si>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</si>
  <si>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</si>
  <si>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</si>
  <si>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</si>
  <si>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</si>
  <si>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</si>
  <si>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</si>
  <si>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</si>
  <si>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</si>
  <si>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</si>
  <si>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</si>
  <si>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</si>
  <si>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</si>
  <si>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</si>
  <si>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</si>
  <si>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</si>
  <si>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</si>
  <si>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</si>
  <si>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</si>
  <si>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</si>
  <si>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</si>
  <si>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</si>
  <si>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</si>
  <si>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</si>
  <si>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</si>
  <si>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</si>
  <si>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</si>
  <si>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</si>
  <si>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</si>
  <si>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</si>
  <si>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</si>
  <si>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</si>
  <si>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</si>
  <si>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</si>
  <si>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</si>
  <si>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</si>
  <si>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</si>
  <si>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</si>
  <si>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</si>
  <si>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</si>
  <si>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</si>
  <si>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</si>
  <si>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</si>
  <si>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</si>
  <si>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</si>
  <si>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</si>
  <si>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</si>
  <si>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</si>
  <si>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</si>
  <si>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</si>
  <si>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</si>
  <si>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</si>
  <si>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</si>
  <si>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</si>
  <si>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</si>
  <si>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</si>
  <si>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</si>
  <si>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</si>
  <si>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</si>
  <si>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</si>
  <si>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</si>
  <si>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</si>
  <si>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</si>
  <si>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</si>
  <si>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</si>
  <si>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</si>
  <si>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</si>
  <si>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</si>
  <si>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</si>
  <si>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</si>
  <si>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</si>
  <si>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</si>
  <si>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</si>
  <si>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</si>
  <si>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</si>
  <si>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</si>
  <si>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</si>
  <si>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</si>
  <si>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</si>
  <si>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</si>
  <si>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</si>
  <si>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</si>
  <si>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</si>
  <si>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</si>
  <si>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</si>
  <si>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</si>
  <si>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</si>
  <si>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</si>
  <si>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</si>
  <si>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</si>
  <si>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</si>
  <si>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</si>
  <si>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</si>
  <si>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</si>
  <si>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</si>
  <si>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</si>
  <si>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</si>
  <si>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</si>
  <si>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</si>
  <si>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</si>
  <si>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</si>
  <si>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</si>
  <si>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</si>
  <si>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</si>
  <si>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</si>
  <si>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</si>
  <si>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</si>
  <si>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</si>
  <si>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</si>
  <si>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</si>
  <si>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</si>
  <si>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</si>
  <si>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</si>
  <si>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</si>
  <si>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</si>
  <si>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</si>
  <si>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</si>
  <si>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</si>
  <si>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</si>
  <si>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</si>
  <si>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</si>
  <si>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</si>
  <si>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</si>
  <si>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</si>
  <si>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</si>
  <si>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</si>
  <si>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</si>
  <si>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</si>
  <si>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</si>
  <si>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</si>
  <si>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</si>
  <si>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</si>
  <si>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</si>
  <si>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</si>
  <si>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</si>
  <si>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</si>
  <si>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</si>
  <si>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</si>
  <si>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</si>
  <si>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</si>
  <si>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</si>
  <si>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</si>
  <si>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</si>
  <si>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</si>
  <si>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</si>
  <si>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</si>
  <si>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</si>
  <si>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</si>
  <si>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</si>
  <si>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</si>
  <si>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</si>
  <si>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</si>
  <si>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</si>
  <si>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</si>
  <si>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</si>
  <si>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</si>
  <si>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</si>
  <si>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</si>
  <si>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</si>
  <si>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</si>
  <si>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</si>
  <si>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</si>
  <si>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</si>
  <si>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</si>
  <si>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</si>
  <si>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</si>
  <si>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</si>
  <si>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</si>
  <si>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</si>
  <si>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</si>
  <si>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</si>
  <si>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</si>
  <si>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</si>
  <si>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</si>
  <si>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</si>
  <si>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</si>
  <si>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</si>
  <si>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</si>
  <si>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</si>
  <si>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</si>
  <si>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</si>
  <si>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</si>
  <si>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</si>
  <si>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</si>
  <si>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</si>
  <si>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</si>
  <si>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</si>
  <si>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</si>
  <si>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</si>
  <si>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</si>
  <si>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</si>
  <si>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</si>
  <si>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</si>
  <si>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</si>
  <si>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</si>
  <si>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</si>
  <si>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</si>
  <si>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</si>
  <si>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</si>
  <si>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</si>
  <si>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</si>
  <si>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</si>
  <si>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</si>
  <si>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</si>
  <si>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</si>
  <si>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</si>
  <si>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</si>
  <si>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</si>
  <si>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</si>
  <si>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</si>
  <si>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</si>
  <si>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</si>
  <si>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</si>
  <si>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</si>
  <si>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</si>
  <si>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</si>
  <si>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</si>
  <si>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</si>
  <si>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</si>
  <si>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</si>
  <si>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</si>
  <si>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</si>
  <si>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</si>
  <si>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</si>
  <si>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</si>
  <si>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</si>
  <si>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</si>
  <si>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</si>
  <si>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</si>
  <si>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</si>
  <si>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</si>
  <si>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</si>
  <si>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</si>
  <si>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</si>
  <si>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</si>
  <si>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</si>
  <si>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</si>
  <si>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</si>
  <si>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</si>
  <si>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</si>
  <si>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</si>
  <si>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</si>
  <si>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</si>
  <si>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</si>
  <si>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</si>
  <si>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</si>
  <si>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</si>
  <si>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</si>
  <si>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</si>
  <si>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</si>
  <si>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</si>
  <si>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</si>
  <si>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</si>
  <si>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</si>
  <si>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</si>
  <si>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</si>
  <si>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</si>
  <si>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</si>
  <si>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</si>
  <si>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</si>
  <si>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</si>
  <si>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</si>
  <si>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</si>
  <si>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</si>
  <si>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</si>
  <si>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</si>
  <si>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</si>
  <si>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</si>
  <si>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</si>
  <si>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</si>
  <si>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</si>
  <si>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</si>
  <si>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</si>
  <si>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</si>
  <si>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</si>
  <si>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</si>
  <si>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</si>
  <si>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</si>
  <si>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</si>
  <si>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</si>
  <si>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</si>
  <si>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</si>
  <si>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</si>
  <si>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</si>
  <si>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</si>
  <si>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</si>
  <si>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</si>
  <si>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</si>
  <si>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</si>
  <si>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</si>
  <si>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</si>
  <si>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</si>
  <si>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</si>
  <si>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</si>
  <si>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</si>
  <si>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</si>
  <si>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</si>
  <si>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</si>
  <si>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</si>
  <si>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</si>
  <si>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</si>
  <si>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</si>
  <si>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</si>
  <si>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</si>
  <si>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</si>
  <si>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</si>
  <si>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</si>
  <si>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</si>
  <si>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</si>
  <si>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</si>
  <si>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</si>
  <si>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</si>
  <si>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</si>
  <si>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</si>
  <si>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</si>
  <si>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</si>
  <si>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</si>
  <si>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</si>
  <si>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</si>
  <si>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</si>
  <si>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</si>
  <si>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</si>
  <si>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</si>
  <si>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</si>
  <si>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</si>
  <si>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</si>
  <si>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</si>
  <si>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</si>
  <si>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</si>
  <si>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</si>
  <si>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</si>
  <si>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</si>
  <si>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</si>
  <si>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</si>
  <si>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</si>
  <si>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</si>
  <si>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</si>
  <si>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</si>
  <si>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</si>
  <si>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</si>
  <si>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</si>
  <si>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</si>
  <si>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</si>
  <si>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</si>
  <si>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</si>
  <si>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</si>
  <si>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</si>
  <si>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</si>
  <si>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</si>
  <si>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</si>
  <si>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</si>
  <si>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</si>
  <si>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</si>
  <si>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</si>
  <si>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</si>
  <si>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</si>
  <si>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</si>
  <si>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</si>
  <si>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</si>
  <si>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</si>
  <si>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</si>
  <si>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</si>
  <si>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</si>
  <si>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</si>
  <si>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</si>
  <si>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</si>
  <si>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</si>
  <si>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</si>
  <si>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</si>
  <si>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</si>
  <si>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</si>
  <si>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</si>
  <si>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</si>
  <si>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</si>
  <si>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</si>
  <si>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</si>
  <si>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</si>
  <si>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</si>
  <si>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</si>
  <si>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</si>
  <si>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</si>
  <si>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</si>
  <si>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</si>
  <si>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</si>
  <si>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</si>
  <si>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</si>
  <si>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</si>
  <si>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</si>
  <si>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</si>
  <si>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</si>
  <si>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</si>
  <si>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</si>
  <si>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</si>
  <si>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</si>
  <si>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</si>
  <si>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</si>
  <si>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</si>
  <si>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</si>
  <si>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</si>
  <si>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</si>
  <si>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</si>
  <si>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</si>
  <si>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</si>
  <si>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</si>
  <si>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</si>
  <si>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</si>
  <si>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</si>
  <si>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</si>
  <si>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</si>
  <si>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</si>
  <si>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</si>
  <si>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</si>
  <si>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</si>
  <si>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</si>
  <si>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</si>
  <si>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</si>
  <si>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</si>
  <si>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</si>
  <si>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</si>
  <si>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</si>
  <si>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</si>
  <si>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</si>
  <si>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</si>
  <si>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</si>
  <si>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</si>
  <si>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</si>
  <si>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</si>
  <si>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</si>
  <si>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</si>
  <si>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</si>
  <si>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</si>
  <si>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</si>
  <si>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</si>
  <si>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</si>
  <si>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</si>
  <si>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</si>
  <si>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</si>
  <si>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</si>
  <si>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</si>
  <si>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</si>
  <si>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</si>
  <si>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</si>
  <si>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</si>
  <si>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</si>
  <si>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</si>
  <si>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</si>
  <si>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</si>
  <si>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</si>
  <si>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</si>
  <si>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</si>
  <si>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</si>
  <si>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</si>
  <si>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</si>
  <si>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</si>
  <si>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</si>
  <si>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</si>
  <si>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</si>
  <si>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</si>
  <si>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</si>
  <si>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</si>
  <si>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</si>
  <si>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</si>
  <si>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</si>
  <si>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</si>
  <si>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</si>
  <si>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</si>
  <si>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</si>
  <si>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</si>
  <si>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</si>
  <si>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</si>
  <si>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</si>
  <si>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</si>
  <si>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</si>
  <si>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</si>
  <si>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</si>
  <si>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</si>
  <si>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</si>
  <si>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</si>
  <si>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</si>
  <si>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</si>
  <si>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</si>
  <si>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</si>
  <si>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</si>
  <si>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</si>
  <si>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</si>
  <si>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</si>
  <si>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</si>
  <si>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</si>
  <si>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</si>
  <si>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</si>
  <si>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</si>
  <si>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</si>
  <si>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</si>
  <si>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</si>
  <si>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</si>
  <si>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</si>
  <si>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</si>
  <si>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</si>
  <si>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</si>
  <si>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</si>
  <si>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</si>
  <si>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</si>
  <si>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</si>
  <si>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</si>
  <si>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</si>
  <si>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</si>
  <si>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</si>
  <si>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</si>
  <si>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</si>
  <si>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</si>
  <si>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</si>
  <si>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</si>
  <si>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</si>
  <si>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</si>
  <si>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</si>
  <si>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</si>
  <si>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</si>
  <si>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</si>
  <si>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</si>
  <si>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</si>
  <si>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</si>
  <si>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</si>
  <si>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</si>
  <si>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</si>
  <si>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</si>
  <si>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</si>
  <si>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</si>
  <si>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</si>
  <si>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</si>
  <si>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</si>
  <si>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</si>
  <si>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</si>
  <si>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</si>
  <si>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</si>
  <si>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</si>
  <si>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</si>
  <si>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</si>
  <si>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</si>
  <si>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</si>
  <si>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</si>
  <si>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</si>
  <si>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</si>
  <si>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</si>
  <si>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</si>
  <si>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</si>
  <si>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</si>
  <si>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</si>
  <si>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</si>
  <si>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</si>
  <si>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</si>
  <si>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</si>
  <si>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</si>
  <si>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</si>
  <si>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</si>
  <si>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</si>
  <si>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</si>
  <si>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</si>
  <si>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</si>
  <si>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</si>
  <si>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</si>
  <si>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</si>
  <si>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</si>
  <si>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</si>
  <si>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</si>
  <si>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</si>
  <si>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</si>
  <si>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</si>
  <si>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</si>
  <si>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</si>
  <si>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</si>
  <si>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</si>
  <si>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</si>
  <si>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</si>
  <si>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</si>
  <si>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</si>
  <si>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</si>
  <si>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</si>
  <si>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</si>
  <si>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</si>
  <si>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</si>
  <si>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</si>
  <si>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</si>
  <si>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</si>
  <si>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</si>
  <si>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</si>
  <si>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</si>
  <si>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</si>
  <si>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</si>
  <si>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</si>
  <si>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</si>
  <si>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</si>
  <si>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</si>
  <si>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</si>
  <si>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</si>
  <si>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</si>
  <si>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</si>
  <si>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</si>
  <si>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</si>
  <si>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</si>
  <si>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</si>
  <si>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</si>
  <si>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</si>
  <si>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</si>
  <si>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</si>
  <si>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</si>
  <si>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</si>
  <si>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</si>
  <si>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</si>
  <si>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</si>
  <si>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</si>
  <si>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</si>
  <si>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</si>
  <si>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</si>
  <si>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</si>
  <si>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</si>
  <si>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</si>
  <si>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</si>
  <si>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</si>
  <si>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</si>
  <si>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</si>
  <si>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</si>
  <si>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</si>
  <si>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</si>
  <si>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</si>
  <si>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</si>
  <si>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</si>
  <si>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</si>
  <si>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</si>
  <si>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</si>
  <si>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</si>
  <si>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</si>
  <si>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</si>
  <si>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</si>
  <si>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</si>
  <si>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</si>
  <si>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</si>
  <si>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</si>
  <si>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</si>
  <si>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</si>
  <si>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</si>
  <si>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</si>
  <si>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</si>
  <si>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</si>
  <si>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</si>
  <si>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</si>
  <si>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</si>
  <si>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</si>
  <si>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</si>
  <si>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</si>
  <si>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</si>
  <si>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</si>
  <si>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</si>
  <si>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</si>
  <si>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</si>
  <si>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</si>
  <si>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</si>
  <si>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</si>
  <si>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</si>
  <si>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</si>
  <si>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</si>
  <si>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</si>
  <si>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</si>
  <si>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</si>
  <si>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</si>
  <si>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</si>
  <si>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</si>
  <si>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</si>
  <si>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</si>
  <si>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</si>
  <si>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</si>
  <si>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</si>
  <si>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</si>
  <si>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</si>
  <si>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</si>
  <si>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</si>
  <si>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</si>
  <si>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</si>
  <si>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</si>
  <si>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</si>
  <si>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</si>
  <si>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</si>
  <si>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</si>
  <si>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</si>
  <si>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</si>
  <si>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</si>
  <si>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</si>
  <si>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</si>
  <si>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</si>
  <si>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</si>
  <si>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</si>
  <si>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</si>
  <si>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</si>
  <si>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</si>
  <si>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</si>
  <si>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</si>
  <si>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</si>
  <si>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</si>
  <si>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</si>
  <si>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</si>
  <si>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</si>
  <si>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</si>
  <si>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</si>
  <si>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</si>
  <si>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</si>
  <si>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</si>
  <si>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</si>
  <si>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</si>
  <si>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</si>
  <si>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</si>
  <si>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</si>
  <si>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</si>
  <si>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</si>
  <si>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</si>
  <si>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</si>
  <si>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</si>
  <si>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</si>
  <si>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</si>
  <si>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</si>
  <si>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</si>
  <si>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</si>
  <si>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</si>
  <si>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</si>
  <si>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</si>
  <si>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</si>
  <si>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</si>
  <si>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</si>
  <si>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</si>
  <si>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</si>
  <si>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</si>
  <si>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</si>
  <si>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</si>
  <si>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</si>
  <si>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</si>
  <si>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</si>
  <si>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</si>
  <si>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</si>
  <si>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</si>
  <si>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</si>
  <si>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</si>
  <si>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</si>
  <si>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</si>
  <si>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</si>
  <si>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</si>
  <si>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</si>
  <si>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</si>
  <si>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</si>
  <si>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</si>
  <si>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</si>
  <si>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</si>
  <si>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</si>
  <si>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</si>
  <si>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</si>
  <si>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</si>
  <si>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</si>
  <si>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</si>
  <si>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</si>
  <si>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</si>
  <si>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</si>
  <si>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</si>
  <si>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</si>
  <si>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</si>
  <si>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</si>
  <si>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</si>
  <si>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</si>
  <si>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</si>
  <si>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</si>
  <si>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</si>
  <si>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</si>
  <si>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</si>
  <si>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</si>
  <si>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</si>
  <si>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</si>
  <si>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</si>
  <si>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</si>
  <si>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</si>
  <si>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</si>
  <si>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</si>
  <si>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</si>
  <si>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</si>
  <si>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</si>
  <si>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</si>
  <si>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</si>
  <si>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</si>
  <si>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</si>
  <si>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</si>
  <si>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</si>
  <si>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</si>
  <si>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</si>
  <si>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</si>
  <si>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</si>
  <si>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</si>
  <si>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</si>
  <si>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</si>
  <si>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</si>
  <si>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</si>
  <si>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</si>
  <si>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</si>
  <si>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</si>
  <si>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</si>
  <si>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</si>
  <si>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</si>
  <si>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</si>
  <si>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</si>
  <si>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</si>
  <si>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</si>
  <si>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</si>
  <si>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</si>
  <si>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</si>
  <si>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</si>
  <si>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</si>
  <si>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</si>
  <si>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</si>
  <si>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</si>
  <si>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</si>
  <si>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</si>
  <si>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</si>
  <si>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</si>
  <si>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</si>
  <si>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</si>
  <si>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</si>
  <si>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</si>
  <si>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</si>
  <si>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</si>
  <si>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</si>
  <si>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</si>
  <si>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</si>
  <si>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</si>
  <si>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</si>
  <si>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</si>
  <si>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</si>
  <si>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</si>
  <si>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</si>
  <si>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</si>
  <si>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</si>
  <si>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</si>
  <si>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</si>
  <si>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</si>
  <si>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</si>
  <si>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</si>
  <si>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</si>
  <si>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</si>
  <si>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</si>
  <si>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</si>
  <si>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</si>
  <si>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</si>
  <si>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</si>
  <si>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</si>
  <si>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</si>
  <si>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</si>
  <si>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</si>
  <si>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</si>
  <si>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</si>
  <si>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</si>
  <si>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</si>
  <si>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</si>
  <si>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</si>
  <si>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</si>
  <si>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</si>
  <si>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</si>
  <si>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</si>
  <si>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</si>
  <si>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</si>
  <si>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</si>
  <si>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</si>
  <si>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</si>
  <si>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</si>
  <si>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</si>
  <si>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</si>
  <si>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</si>
  <si>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</si>
  <si>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</si>
  <si>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</si>
  <si>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</si>
  <si>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</si>
  <si>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</si>
  <si>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</si>
  <si>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</si>
  <si>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</si>
  <si>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</si>
  <si>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</si>
  <si>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</si>
  <si>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</si>
  <si>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</si>
  <si>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</si>
  <si>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</si>
  <si>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</si>
  <si>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</si>
  <si>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</si>
  <si>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</si>
  <si>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</si>
  <si>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</si>
  <si>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</si>
  <si>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</si>
  <si>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</si>
  <si>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</si>
  <si>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</si>
  <si>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</si>
  <si>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</si>
  <si>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</si>
  <si>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</si>
  <si>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</si>
  <si>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</si>
  <si>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</si>
  <si>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</si>
  <si>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</si>
  <si>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</si>
  <si>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</si>
  <si>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</si>
  <si>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</si>
  <si>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</si>
  <si>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</si>
  <si>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</si>
  <si>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</si>
  <si>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</si>
  <si>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</si>
  <si>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</si>
  <si>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</si>
  <si>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</si>
  <si>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</si>
  <si>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</si>
  <si>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</si>
  <si>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</si>
  <si>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</si>
  <si>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</si>
  <si>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</si>
  <si>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</si>
  <si>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</si>
  <si>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</si>
  <si>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</si>
  <si>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</si>
  <si>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</si>
  <si>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</si>
  <si>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</si>
  <si>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</si>
  <si>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</si>
  <si>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</si>
  <si>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</si>
  <si>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</si>
  <si>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</si>
  <si>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</si>
  <si>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</si>
  <si>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</si>
  <si>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</si>
  <si>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</si>
  <si>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</si>
  <si>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</si>
  <si>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</si>
  <si>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</si>
  <si>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</si>
  <si>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</si>
  <si>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</si>
  <si>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</si>
  <si>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</si>
  <si>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</si>
  <si>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</si>
  <si>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</si>
  <si>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</si>
  <si>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</si>
  <si>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</si>
  <si>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</si>
  <si>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</si>
  <si>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</si>
  <si>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</si>
  <si>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</si>
  <si>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</si>
  <si>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</si>
  <si>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</si>
  <si>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</si>
  <si>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</si>
  <si>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</si>
  <si>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</si>
  <si>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</si>
  <si>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</si>
  <si>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</si>
  <si>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</si>
  <si>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</si>
  <si>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</si>
  <si>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</si>
  <si>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</si>
  <si>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</si>
  <si>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</si>
  <si>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</si>
  <si>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</si>
  <si>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</si>
  <si>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</si>
  <si>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</si>
  <si>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</si>
  <si>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</si>
  <si>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</si>
  <si>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</si>
  <si>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</si>
  <si>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</si>
  <si>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</si>
  <si>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</si>
  <si>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</si>
  <si>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</si>
  <si>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</si>
  <si>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</si>
  <si>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</si>
  <si>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</si>
  <si>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</si>
  <si>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</si>
  <si>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</si>
  <si>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</si>
  <si>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</si>
  <si>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</si>
  <si>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</si>
  <si>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</si>
  <si>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</si>
  <si>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</si>
  <si>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</si>
  <si>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</si>
  <si>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</si>
  <si>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</si>
  <si>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</si>
  <si>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</si>
  <si>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</si>
  <si>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</si>
  <si>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</si>
  <si>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</si>
  <si>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</si>
  <si>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</si>
  <si>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</si>
  <si>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</si>
  <si>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</si>
  <si>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</si>
  <si>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</si>
  <si>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</si>
  <si>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</si>
  <si>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</si>
  <si>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</si>
  <si>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</si>
  <si>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</si>
  <si>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</si>
  <si>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</si>
  <si>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</si>
  <si>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</si>
  <si>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</si>
  <si>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</si>
  <si>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</si>
  <si>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</si>
  <si>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</si>
  <si>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</si>
  <si>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</si>
  <si>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</si>
  <si>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</si>
  <si>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</si>
  <si>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</si>
  <si>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</si>
  <si>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</si>
  <si>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</si>
  <si>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</si>
  <si>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</si>
  <si>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</si>
  <si>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</si>
  <si>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</si>
  <si>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</si>
  <si>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</si>
  <si>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</si>
  <si>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</si>
  <si>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</si>
  <si>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</si>
  <si>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</si>
  <si>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</si>
  <si>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</si>
  <si>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</si>
  <si>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</si>
  <si>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</si>
  <si>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</si>
  <si>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</si>
  <si>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</si>
  <si>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</si>
  <si>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</si>
  <si>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</si>
  <si>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</si>
  <si>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</si>
  <si>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</si>
  <si>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</si>
  <si>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</si>
  <si>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</si>
  <si>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</si>
  <si>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</si>
  <si>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</si>
  <si>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</si>
  <si>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</si>
  <si>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</si>
  <si>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</si>
  <si>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</si>
  <si>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</si>
  <si>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</si>
  <si>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</si>
  <si>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</si>
  <si>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</si>
  <si>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</si>
  <si>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</si>
  <si>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</si>
  <si>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</si>
  <si>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</si>
  <si>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</si>
  <si>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</si>
  <si>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</si>
  <si>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</si>
  <si>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</si>
  <si>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</si>
  <si>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</si>
  <si>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</si>
  <si>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</si>
  <si>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</si>
  <si>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</si>
  <si>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</si>
  <si>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</si>
  <si>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</si>
  <si>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</si>
  <si>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</si>
  <si>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</si>
  <si>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</si>
  <si>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</si>
  <si>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</si>
  <si>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</si>
  <si>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</si>
  <si>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</si>
  <si>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</si>
  <si>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</si>
  <si>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</si>
  <si>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</si>
  <si>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</si>
  <si>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</si>
  <si>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</si>
  <si>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</si>
  <si>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</si>
  <si>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</si>
  <si>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</si>
  <si>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</si>
  <si>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</si>
  <si>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</si>
  <si>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</si>
  <si>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</si>
  <si>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</si>
  <si>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</si>
  <si>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</si>
  <si>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</si>
  <si>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</si>
  <si>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</si>
  <si>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</si>
  <si>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</si>
  <si>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</si>
  <si>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</si>
  <si>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</si>
  <si>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</si>
  <si>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</si>
  <si>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</si>
  <si>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</si>
  <si>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</si>
  <si>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</si>
  <si>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</si>
  <si>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</si>
  <si>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</si>
  <si>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</si>
  <si>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</si>
  <si>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</si>
  <si>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</si>
  <si>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</si>
  <si>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</si>
  <si>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</si>
  <si>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</si>
  <si>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</si>
  <si>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</si>
  <si>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</si>
  <si>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</si>
  <si>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</si>
  <si>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</si>
  <si>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</si>
  <si>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</si>
  <si>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</si>
  <si>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</si>
  <si>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</si>
  <si>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</si>
  <si>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</si>
  <si>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</si>
  <si>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</si>
  <si>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</si>
  <si>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</si>
  <si>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</si>
  <si>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</si>
  <si>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</si>
  <si>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</si>
  <si>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</si>
  <si>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</si>
  <si>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</si>
  <si>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</si>
  <si>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</si>
  <si>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</si>
  <si>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</si>
  <si>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</si>
  <si>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</si>
  <si>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</si>
  <si>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</si>
  <si>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</si>
  <si>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</si>
  <si>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</si>
  <si>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</si>
  <si>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</si>
  <si>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</si>
  <si>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</si>
  <si>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</si>
  <si>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</si>
  <si>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</si>
  <si>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</si>
  <si>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</si>
  <si>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</si>
  <si>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</si>
  <si>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</si>
  <si>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</si>
  <si>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</si>
  <si>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</si>
  <si>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</si>
  <si>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</si>
  <si>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</si>
  <si>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</si>
  <si>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</si>
  <si>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</si>
  <si>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</si>
  <si>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</si>
  <si>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</si>
  <si>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</si>
  <si>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</si>
  <si>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</si>
  <si>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</si>
  <si>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</si>
  <si>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</si>
  <si>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</si>
  <si>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</si>
  <si>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</si>
  <si>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</si>
  <si>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</si>
  <si>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</si>
  <si>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</si>
  <si>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</si>
  <si>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</si>
  <si>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</si>
  <si>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</si>
  <si>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</si>
  <si>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</si>
  <si>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</si>
  <si>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</si>
  <si>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</si>
  <si>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</si>
  <si>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</si>
  <si>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</si>
  <si>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</si>
  <si>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</si>
  <si>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</si>
  <si>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</si>
  <si>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</si>
  <si>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</si>
  <si>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</si>
  <si>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</si>
  <si>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</si>
  <si>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</si>
  <si>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</si>
  <si>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</si>
  <si>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</si>
  <si>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</si>
  <si>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</si>
  <si>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</si>
  <si>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</si>
  <si>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</si>
  <si>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</si>
  <si>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</si>
  <si>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</si>
  <si>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</si>
  <si>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</si>
  <si>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</si>
  <si>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</si>
  <si>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</si>
  <si>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</si>
  <si>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</si>
  <si>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</si>
  <si>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</si>
  <si>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</si>
  <si>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</si>
  <si>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</si>
  <si>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</si>
  <si>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</si>
  <si>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</si>
  <si>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</si>
  <si>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</si>
  <si>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</si>
  <si>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</si>
  <si>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</si>
  <si>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</si>
  <si>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</si>
  <si>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</si>
  <si>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</si>
  <si>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</si>
  <si>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</si>
  <si>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</si>
  <si>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</si>
  <si>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</si>
  <si>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</si>
  <si>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</si>
  <si>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</si>
  <si>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</si>
  <si>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</si>
  <si>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</si>
  <si>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</si>
  <si>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</si>
  <si>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</si>
  <si>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</si>
  <si>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</si>
  <si>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</si>
  <si>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</si>
  <si>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</si>
  <si>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</si>
  <si>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</si>
  <si>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</si>
  <si>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</si>
  <si>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</si>
  <si>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</si>
  <si>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</si>
  <si>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</si>
  <si>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</si>
  <si>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</si>
  <si>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</si>
  <si>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</si>
  <si>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</si>
  <si>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</si>
  <si>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</si>
  <si>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</si>
  <si>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</si>
  <si>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</si>
  <si>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</si>
  <si>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</si>
  <si>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</si>
  <si>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</si>
  <si>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</si>
  <si>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</si>
  <si>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</si>
  <si>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</si>
  <si>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</si>
  <si>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</si>
  <si>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</si>
  <si>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</si>
  <si>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</si>
  <si>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</si>
  <si>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</si>
  <si>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</si>
  <si>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</si>
  <si>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</si>
  <si>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</si>
  <si>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</si>
  <si>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</si>
  <si>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</si>
  <si>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</si>
  <si>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</si>
  <si>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</si>
  <si>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</si>
  <si>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</si>
  <si>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</si>
  <si>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</si>
  <si>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</si>
  <si>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</si>
  <si>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</si>
  <si>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</si>
  <si>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</si>
  <si>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</si>
  <si>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</si>
  <si>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</si>
  <si>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</si>
  <si>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</si>
  <si>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</si>
  <si>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</si>
  <si>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</si>
  <si>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</si>
  <si>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</si>
  <si>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</si>
  <si>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</si>
  <si>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</si>
  <si>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</si>
  <si>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</si>
  <si>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</si>
  <si>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</si>
  <si>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</si>
  <si>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</si>
  <si>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</si>
  <si>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</si>
  <si>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</si>
  <si>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</si>
  <si>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</si>
  <si>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</si>
  <si>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</si>
  <si>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</si>
  <si>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</si>
  <si>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</si>
  <si>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</si>
  <si>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</si>
  <si>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</si>
  <si>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</si>
  <si>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</si>
  <si>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</si>
  <si>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</si>
  <si>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</si>
  <si>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</si>
  <si>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</si>
  <si>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</si>
  <si>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</si>
  <si>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</si>
  <si>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</si>
  <si>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</si>
  <si>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</si>
  <si>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</si>
  <si>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</si>
  <si>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</si>
  <si>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</si>
  <si>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</si>
  <si>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</si>
  <si>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</si>
  <si>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</si>
  <si>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</si>
  <si>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</si>
  <si>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</si>
  <si>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</si>
  <si>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</si>
  <si>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</si>
  <si>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</si>
  <si>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</si>
  <si>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</si>
  <si>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</si>
  <si>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</si>
  <si>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</si>
  <si>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</si>
  <si>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</si>
  <si>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</si>
  <si>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</si>
  <si>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</si>
  <si>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</si>
  <si>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</si>
  <si>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</si>
  <si>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</si>
  <si>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</si>
  <si>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</si>
  <si>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</si>
  <si>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</si>
  <si>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</si>
  <si>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</si>
  <si>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</si>
  <si>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</si>
  <si>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</si>
  <si>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</si>
  <si>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</si>
  <si>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</si>
  <si>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</si>
  <si>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</si>
  <si>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</si>
  <si>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</si>
  <si>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</si>
  <si>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</si>
  <si>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</si>
  <si>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</si>
  <si>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</si>
  <si>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</si>
  <si>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</si>
  <si>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</si>
  <si>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</si>
  <si>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</si>
  <si>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</si>
  <si>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</si>
  <si>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</si>
  <si>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</si>
  <si>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</si>
  <si>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</si>
  <si>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</si>
  <si>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</si>
  <si>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</si>
  <si>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</si>
  <si>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</si>
  <si>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</si>
  <si>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</si>
  <si>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</si>
  <si>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</si>
  <si>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</si>
  <si>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</si>
  <si>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</si>
  <si>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</si>
  <si>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</si>
  <si>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</si>
  <si>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</si>
  <si>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</si>
  <si>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</si>
  <si>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</si>
  <si>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</si>
  <si>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</si>
  <si>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</si>
  <si>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</si>
  <si>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</si>
  <si>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</si>
  <si>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</si>
  <si>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</si>
  <si>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</si>
  <si>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</si>
  <si>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</si>
  <si>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</si>
  <si>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</si>
  <si>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</si>
  <si>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</si>
  <si>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</si>
  <si>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</si>
  <si>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</si>
  <si>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</si>
  <si>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</si>
  <si>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</si>
  <si>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</si>
  <si>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</si>
  <si>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</si>
  <si>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</si>
  <si>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</si>
  <si>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</si>
  <si>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</si>
  <si>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</si>
  <si>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</si>
  <si>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</si>
  <si>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</si>
  <si>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</si>
  <si>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</si>
  <si>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</si>
  <si>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</si>
  <si>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</si>
  <si>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</si>
  <si>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</si>
  <si>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</si>
  <si>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</si>
  <si>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</si>
  <si>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</si>
  <si>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</si>
  <si>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</si>
  <si>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</si>
  <si>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</si>
  <si>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</si>
  <si>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</si>
  <si>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</si>
  <si>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</si>
  <si>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</si>
  <si>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</si>
  <si>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</si>
  <si>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</si>
  <si>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</si>
  <si>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</si>
  <si>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</si>
  <si>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</si>
  <si>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</si>
  <si>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</si>
  <si>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</si>
  <si>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</si>
  <si>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</si>
  <si>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</si>
  <si>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</si>
  <si>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</si>
  <si>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</si>
  <si>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</si>
  <si>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</si>
  <si>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</si>
  <si>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</si>
  <si>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</si>
  <si>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</si>
  <si>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</si>
  <si>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</si>
  <si>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</si>
  <si>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</si>
  <si>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</si>
  <si>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</si>
  <si>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</si>
  <si>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</si>
  <si>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</si>
  <si>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</si>
  <si>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</si>
  <si>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</si>
  <si>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</si>
  <si>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</si>
  <si>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</si>
  <si>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</si>
  <si>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</si>
  <si>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</si>
  <si>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</si>
  <si>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</si>
  <si>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</si>
  <si>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</si>
  <si>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</si>
  <si>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</si>
  <si>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</si>
  <si>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</si>
  <si>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</si>
  <si>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</si>
  <si>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</si>
  <si>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</si>
  <si>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</si>
  <si>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</si>
  <si>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</si>
  <si>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</si>
  <si>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</si>
  <si>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</si>
  <si>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</si>
  <si>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</si>
  <si>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</si>
  <si>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</si>
  <si>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</si>
  <si>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</si>
  <si>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</si>
  <si>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</si>
  <si>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</si>
  <si>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</si>
  <si>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</si>
  <si>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</si>
  <si>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</si>
  <si>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</si>
  <si>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</si>
  <si>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</si>
  <si>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</si>
  <si>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</si>
  <si>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</si>
  <si>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</si>
  <si>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</si>
  <si>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</si>
  <si>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</si>
  <si>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</si>
  <si>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</si>
  <si>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</si>
  <si>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</si>
  <si>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</si>
  <si>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</si>
  <si>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</si>
  <si>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</si>
  <si>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</si>
  <si>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</si>
  <si>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</si>
  <si>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</si>
  <si>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</si>
  <si>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</si>
  <si>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</si>
  <si>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</si>
  <si>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</si>
  <si>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</si>
  <si>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</si>
  <si>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</si>
  <si>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</si>
  <si>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</si>
  <si>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</si>
  <si>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</si>
  <si>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</si>
  <si>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</si>
  <si>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</si>
  <si>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</si>
  <si>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</si>
  <si>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</si>
  <si>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</si>
  <si>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</si>
  <si>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</si>
  <si>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</si>
  <si>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</si>
  <si>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</si>
  <si>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</si>
  <si>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</si>
  <si>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</si>
  <si>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</si>
  <si>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</si>
  <si>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</si>
  <si>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</si>
  <si>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</si>
  <si>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</si>
  <si>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</si>
  <si>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</si>
  <si>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</si>
  <si>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</si>
  <si>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</si>
  <si>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</si>
  <si>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</si>
  <si>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</si>
  <si>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</si>
  <si>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</si>
  <si>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</si>
  <si>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</si>
  <si>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</si>
  <si>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</si>
  <si>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</si>
  <si>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</si>
  <si>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</si>
  <si>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</si>
  <si>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</si>
  <si>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</si>
  <si>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</si>
  <si>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</si>
  <si>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</si>
  <si>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</si>
  <si>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</si>
  <si>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</si>
  <si>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</si>
  <si>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</si>
  <si>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</si>
  <si>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</si>
  <si>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</si>
  <si>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</si>
  <si>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</si>
  <si>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</si>
  <si>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</si>
  <si>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</si>
  <si>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</si>
  <si>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</si>
  <si>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</si>
  <si>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</si>
  <si>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</si>
  <si>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</si>
  <si>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</si>
  <si>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</si>
  <si>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</si>
  <si>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</si>
  <si>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</si>
  <si>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</si>
  <si>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</si>
  <si>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</si>
  <si>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</si>
  <si>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</si>
  <si>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</si>
  <si>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</si>
  <si>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</si>
  <si>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</si>
  <si>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</si>
  <si>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</si>
  <si>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</si>
  <si>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</si>
  <si>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</si>
  <si>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</si>
  <si>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</si>
  <si>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</si>
  <si>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</si>
  <si>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</si>
  <si>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</si>
  <si>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</si>
  <si>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</si>
  <si>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</si>
  <si>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</si>
  <si>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</si>
  <si>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</si>
  <si>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</si>
  <si>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</si>
  <si>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</si>
  <si>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</si>
  <si>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</si>
  <si>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</si>
  <si>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</si>
  <si>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</si>
  <si>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</si>
  <si>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</si>
  <si>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</si>
  <si>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</si>
  <si>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</si>
  <si>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</si>
  <si>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</si>
  <si>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</si>
  <si>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</si>
  <si>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</si>
  <si>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</si>
  <si>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</si>
  <si>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</si>
  <si>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</si>
  <si>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</si>
  <si>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</si>
  <si>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</si>
  <si>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</si>
  <si>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</si>
  <si>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</si>
  <si>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</si>
  <si>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</si>
  <si>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</si>
  <si>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</si>
  <si>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</si>
  <si>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</si>
  <si>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</si>
  <si>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</si>
  <si>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</si>
  <si>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</si>
  <si>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</si>
  <si>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</si>
  <si>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</si>
  <si>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</si>
  <si>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</si>
  <si>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</si>
  <si>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</si>
  <si>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</si>
  <si>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</si>
  <si>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</si>
  <si>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</si>
  <si>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</si>
  <si>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</si>
  <si>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</si>
  <si>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</si>
  <si>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</si>
  <si>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</si>
  <si>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</si>
  <si>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</si>
  <si>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</si>
  <si>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</si>
  <si>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</si>
  <si>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</si>
  <si>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</si>
  <si>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</si>
  <si>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</si>
  <si>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</si>
  <si>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</si>
  <si>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</si>
  <si>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</si>
  <si>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</si>
  <si>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</si>
  <si>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</si>
  <si>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</si>
  <si>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</si>
  <si>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</si>
  <si>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</si>
  <si>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</si>
  <si>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</si>
  <si>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</si>
  <si>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</si>
  <si>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</si>
  <si>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</si>
  <si>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</si>
  <si>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</si>
  <si>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</si>
  <si>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</si>
  <si>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</si>
  <si>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</si>
  <si>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</si>
  <si>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</si>
  <si>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</si>
  <si>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</si>
  <si>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</si>
  <si>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</si>
  <si>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</si>
  <si>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</si>
  <si>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</si>
  <si>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</si>
  <si>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</si>
  <si>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</si>
  <si>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</si>
  <si>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</si>
  <si>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</si>
  <si>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</si>
  <si>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</si>
  <si>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</si>
  <si>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</si>
  <si>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</si>
  <si>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</si>
  <si>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</si>
  <si>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</si>
  <si>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</si>
  <si>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</si>
  <si>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</si>
  <si>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</si>
  <si>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</si>
  <si>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</si>
  <si>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</si>
  <si>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</si>
  <si>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</si>
  <si>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</si>
  <si>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</si>
  <si>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</si>
  <si>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</si>
  <si>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</si>
  <si>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</si>
  <si>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</si>
  <si>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</si>
  <si>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</si>
  <si>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</si>
  <si>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</si>
  <si>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</si>
  <si>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</si>
  <si>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</si>
  <si>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</si>
  <si>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</si>
  <si>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</si>
  <si>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</si>
  <si>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</si>
  <si>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</si>
  <si>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</si>
  <si>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</si>
  <si>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</si>
  <si>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</si>
  <si>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</si>
  <si>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</si>
  <si>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</si>
  <si>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</si>
  <si>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</si>
  <si>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</si>
  <si>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</si>
  <si>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</si>
  <si>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</si>
  <si>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</si>
  <si>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</si>
  <si>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</si>
  <si>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</si>
  <si>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</si>
  <si>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</si>
  <si>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</si>
  <si>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</si>
  <si>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</si>
  <si>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</si>
  <si>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</si>
  <si>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</si>
  <si>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</si>
  <si>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</si>
  <si>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</si>
  <si>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</si>
  <si>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</si>
  <si>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</si>
  <si>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</si>
  <si>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</si>
  <si>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</si>
  <si>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</si>
  <si>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</si>
  <si>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</si>
  <si>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</si>
  <si>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</si>
  <si>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</si>
  <si>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</si>
  <si>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</si>
  <si>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</si>
  <si>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</si>
  <si>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</si>
  <si>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</si>
  <si>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</si>
  <si>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</si>
  <si>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</si>
  <si>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</si>
  <si>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</si>
  <si>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</si>
  <si>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</si>
  <si>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</si>
  <si>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</si>
  <si>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</si>
  <si>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</si>
  <si>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</si>
  <si>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</si>
  <si>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</si>
  <si>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</si>
  <si>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</si>
  <si>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</si>
  <si>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</si>
  <si>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</si>
  <si>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</si>
  <si>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</si>
  <si>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</si>
  <si>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</si>
  <si>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</si>
  <si>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</si>
  <si>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</si>
  <si>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</si>
  <si>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</si>
  <si>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</si>
  <si>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</si>
  <si>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</si>
  <si>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</si>
  <si>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</si>
  <si>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</si>
  <si>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</si>
  <si>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</si>
  <si>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</si>
  <si>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</si>
  <si>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</si>
  <si>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</si>
  <si>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</si>
  <si>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</si>
  <si>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</si>
  <si>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</si>
  <si>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</si>
  <si>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</si>
  <si>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</si>
  <si>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</si>
  <si>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</si>
  <si>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</si>
  <si>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</si>
  <si>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</si>
  <si>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</si>
  <si>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</si>
  <si>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</si>
  <si>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</si>
  <si>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</si>
  <si>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</si>
  <si>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</si>
  <si>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</si>
  <si>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</si>
  <si>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</si>
  <si>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</si>
  <si>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</si>
  <si>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</si>
  <si>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</si>
  <si>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</si>
  <si>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</si>
  <si>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</si>
  <si>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</si>
  <si>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</si>
  <si>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</si>
  <si>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</si>
  <si>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</si>
  <si>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</si>
  <si>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</si>
  <si>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</si>
  <si>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</si>
  <si>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</si>
  <si>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</si>
  <si>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</si>
  <si>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</si>
  <si>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</si>
  <si>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</si>
  <si>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</si>
  <si>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</si>
  <si>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</si>
  <si>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</si>
  <si>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</si>
  <si>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</si>
  <si>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</si>
  <si>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</si>
  <si>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</si>
  <si>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</si>
  <si>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</si>
  <si>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</si>
  <si>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</si>
  <si>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</si>
  <si>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</si>
  <si>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</si>
  <si>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</si>
  <si>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</si>
  <si>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</si>
  <si>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</si>
  <si>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</si>
  <si>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</si>
  <si>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</si>
  <si>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</si>
  <si>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</si>
  <si>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</si>
  <si>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</si>
  <si>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</si>
  <si>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</si>
  <si>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</si>
  <si>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</si>
  <si>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</si>
  <si>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</si>
  <si>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</si>
  <si>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</si>
  <si>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</si>
  <si>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</si>
  <si>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</si>
  <si>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</si>
  <si>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</si>
  <si>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</si>
  <si>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</si>
  <si>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</si>
  <si>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</si>
  <si>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</si>
  <si>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</si>
  <si>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</si>
  <si>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</si>
  <si>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</si>
  <si>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</si>
  <si>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</si>
  <si>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</si>
  <si>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</si>
  <si>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</si>
  <si>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</si>
  <si>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</si>
  <si>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</si>
  <si>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</si>
  <si>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</si>
  <si>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</si>
  <si>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</si>
  <si>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</si>
  <si>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</si>
  <si>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</si>
  <si>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</si>
  <si>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</si>
  <si>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</si>
  <si>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</si>
  <si>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</si>
  <si>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</si>
  <si>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</si>
  <si>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</si>
  <si>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</si>
  <si>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</si>
  <si>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</si>
  <si>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</si>
  <si>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</si>
  <si>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</si>
  <si>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</si>
  <si>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</si>
  <si>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</si>
  <si>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</si>
  <si>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</si>
  <si>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</si>
  <si>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</si>
  <si>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</si>
  <si>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</si>
  <si>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</si>
  <si>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</si>
  <si>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</si>
  <si>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</si>
  <si>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</si>
  <si>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</si>
  <si>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</si>
  <si>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</si>
  <si>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</si>
  <si>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</si>
  <si>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</si>
  <si>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</si>
  <si>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</si>
  <si>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</si>
  <si>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</si>
  <si>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</si>
  <si>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</si>
  <si>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</si>
  <si>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</si>
  <si>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</si>
  <si>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</si>
  <si>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</si>
  <si>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</si>
  <si>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</si>
  <si>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</si>
  <si>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</si>
  <si>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</si>
  <si>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</si>
  <si>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</si>
  <si>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</si>
  <si>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</si>
  <si>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</si>
  <si>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</si>
  <si>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</si>
  <si>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</si>
  <si>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</si>
  <si>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</si>
  <si>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</si>
  <si>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</si>
  <si>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</si>
  <si>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</si>
  <si>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</si>
  <si>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</si>
  <si>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</si>
  <si>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</si>
  <si>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</si>
  <si>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</si>
  <si>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</si>
  <si>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</si>
  <si>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</si>
  <si>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</si>
  <si>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</si>
  <si>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</si>
  <si>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</si>
  <si>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</si>
  <si>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</si>
  <si>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</si>
  <si>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</si>
  <si>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</si>
  <si>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</si>
  <si>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</si>
  <si>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</si>
  <si>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</si>
  <si>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</si>
  <si>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</si>
  <si>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</si>
  <si>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</si>
  <si>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</si>
  <si>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</si>
  <si>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</si>
  <si>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</si>
  <si>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</si>
  <si>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</si>
  <si>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</si>
  <si>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</si>
  <si>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</si>
  <si>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</si>
  <si>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</si>
  <si>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</si>
  <si>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</si>
  <si>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</si>
  <si>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</si>
  <si>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</si>
  <si>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</si>
  <si>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</si>
  <si>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</si>
  <si>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</si>
  <si>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</si>
  <si>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</si>
  <si>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</si>
  <si>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</si>
  <si>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</si>
  <si>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</si>
  <si>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</si>
  <si>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</si>
  <si>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</si>
  <si>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</si>
  <si>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</si>
  <si>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</si>
  <si>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</si>
  <si>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</si>
  <si>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</si>
  <si>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</si>
  <si>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</si>
  <si>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</si>
  <si>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</si>
  <si>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</si>
  <si>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</si>
  <si>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</si>
  <si>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</si>
  <si>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</si>
  <si>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</si>
  <si>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</si>
  <si>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</si>
  <si>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</si>
  <si>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</si>
  <si>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</si>
  <si>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</si>
  <si>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</si>
  <si>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</si>
  <si>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</si>
  <si>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</si>
  <si>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</si>
  <si>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</si>
  <si>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</si>
  <si>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</si>
  <si>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</si>
  <si>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</si>
  <si>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</si>
  <si>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</si>
  <si>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</si>
  <si>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</si>
  <si>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</si>
  <si>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</si>
  <si>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</si>
  <si>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</si>
  <si>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</si>
  <si>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</si>
  <si>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</si>
  <si>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</si>
  <si>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</si>
  <si>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</si>
  <si>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</si>
  <si>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</si>
  <si>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</si>
  <si>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</si>
  <si>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</si>
  <si>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</si>
  <si>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</si>
  <si>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</si>
  <si>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</si>
  <si>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</si>
  <si>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</si>
  <si>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</si>
  <si>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</si>
  <si>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</si>
  <si>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</si>
  <si>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</si>
  <si>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</si>
  <si>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</si>
  <si>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</si>
  <si>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</si>
  <si>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</si>
  <si>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</si>
  <si>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</si>
  <si>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</si>
  <si>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</si>
  <si>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</si>
  <si>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</si>
  <si>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</si>
  <si>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</si>
  <si>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</si>
  <si>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</si>
  <si>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</si>
  <si>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</si>
  <si>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</si>
  <si>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</si>
  <si>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</si>
  <si>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</si>
  <si>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</si>
  <si>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</si>
  <si>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</si>
  <si>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</si>
  <si>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</si>
  <si>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</si>
  <si>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</si>
  <si>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</si>
  <si>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</si>
  <si>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</si>
  <si>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</si>
  <si>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</si>
  <si>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</si>
  <si>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</si>
  <si>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</si>
  <si>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</si>
  <si>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</si>
  <si>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</si>
  <si>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</si>
  <si>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</si>
  <si>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</si>
  <si>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</si>
  <si>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</si>
  <si>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</si>
  <si>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</si>
  <si>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</si>
  <si>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</si>
  <si>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</si>
  <si>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</si>
  <si>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</si>
  <si>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</si>
  <si>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</si>
  <si>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</si>
  <si>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</si>
  <si>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</si>
  <si>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</si>
  <si>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</si>
  <si>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</si>
  <si>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</si>
  <si>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</si>
  <si>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</si>
  <si>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</si>
  <si>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</si>
  <si>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</si>
  <si>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</si>
  <si>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</si>
  <si>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</si>
  <si>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</si>
  <si>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</si>
  <si>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</si>
  <si>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</si>
  <si>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</si>
  <si>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</si>
  <si>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</si>
  <si>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</si>
  <si>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</si>
  <si>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</si>
  <si>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</si>
  <si>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</si>
  <si>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</si>
  <si>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</si>
  <si>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</si>
  <si>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</si>
  <si>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</si>
  <si>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</si>
  <si>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</si>
  <si>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</si>
  <si>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</si>
  <si>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</si>
  <si>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</si>
  <si>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</si>
  <si>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</si>
  <si>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</si>
  <si>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</si>
  <si>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</si>
  <si>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</si>
  <si>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</si>
  <si>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</si>
  <si>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</si>
  <si>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</si>
  <si>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</si>
  <si>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</si>
  <si>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</si>
  <si>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</si>
  <si>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</si>
  <si>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</si>
  <si>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</si>
  <si>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</si>
  <si>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</si>
  <si>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</si>
  <si>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</si>
  <si>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</si>
  <si>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</si>
  <si>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</si>
  <si>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</si>
  <si>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</si>
  <si>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</si>
  <si>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</si>
  <si>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</si>
  <si>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</si>
  <si>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</si>
  <si>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</si>
  <si>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</si>
  <si>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</si>
  <si>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</si>
  <si>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</si>
  <si>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</si>
  <si>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</si>
  <si>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</si>
  <si>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</si>
  <si>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</si>
  <si>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</si>
  <si>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</si>
  <si>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</si>
  <si>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</si>
  <si>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</si>
  <si>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</si>
  <si>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</si>
  <si>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</si>
  <si>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</si>
  <si>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</si>
  <si>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</si>
  <si>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</si>
  <si>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</si>
  <si>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</si>
  <si>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</si>
  <si>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</si>
  <si>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</si>
  <si>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</si>
  <si>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</si>
  <si>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</si>
  <si>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</si>
  <si>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</si>
  <si>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</si>
  <si>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</si>
  <si>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</si>
  <si>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</si>
  <si>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</si>
  <si>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</si>
  <si>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</si>
  <si>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</si>
  <si>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</si>
  <si>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</si>
  <si>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</si>
  <si>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</si>
  <si>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</si>
  <si>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</si>
  <si>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</si>
  <si>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</si>
  <si>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</si>
  <si>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</si>
  <si>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</si>
  <si>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</si>
  <si>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</si>
  <si>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</si>
  <si>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</si>
  <si>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</si>
  <si>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</si>
  <si>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</si>
  <si>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</si>
  <si>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</si>
  <si>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</si>
  <si>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</si>
  <si>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</si>
  <si>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</si>
  <si>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</si>
  <si>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</si>
  <si>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</si>
  <si>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</si>
  <si>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</si>
  <si>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</si>
  <si>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</si>
  <si>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</si>
  <si>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</si>
  <si>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</si>
  <si>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</si>
  <si>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</si>
  <si>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</si>
  <si>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</si>
  <si>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</si>
  <si>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</si>
  <si>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</si>
  <si>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</si>
  <si>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</si>
  <si>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</si>
  <si>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</si>
  <si>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</si>
  <si>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</si>
  <si>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</si>
  <si>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</si>
  <si>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</si>
  <si>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</si>
  <si>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</si>
  <si>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</si>
  <si>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</si>
  <si>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</si>
  <si>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</si>
  <si>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</si>
  <si>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</si>
  <si>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</si>
  <si>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</si>
  <si>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</si>
  <si>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</si>
  <si>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</si>
  <si>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</si>
  <si>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</si>
  <si>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</si>
  <si>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</si>
  <si>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</si>
  <si>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</si>
  <si>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</si>
  <si>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</si>
  <si>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</si>
  <si>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</si>
  <si>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</si>
  <si>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</si>
  <si>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</si>
  <si>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</si>
  <si>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</si>
  <si>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</si>
  <si>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</si>
  <si>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</si>
  <si>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</si>
  <si>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</si>
  <si>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</si>
  <si>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</si>
  <si>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</si>
  <si>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</si>
  <si>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</si>
  <si>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</si>
  <si>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</si>
  <si>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</si>
  <si>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</si>
  <si>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</si>
  <si>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</si>
  <si>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</si>
  <si>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</si>
  <si>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</si>
  <si>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</si>
  <si>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</si>
  <si>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</si>
  <si>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</si>
  <si>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</si>
  <si>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</si>
  <si>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</si>
  <si>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</si>
  <si>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</si>
  <si>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</si>
  <si>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</si>
  <si>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</si>
  <si>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</si>
  <si>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</si>
  <si>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</si>
  <si>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</si>
  <si>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</si>
  <si>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</si>
  <si>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</si>
  <si>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</si>
  <si>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</si>
  <si>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</si>
  <si>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</si>
  <si>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</si>
  <si>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</si>
  <si>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</si>
  <si>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</si>
  <si>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</si>
  <si>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</si>
  <si>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</si>
  <si>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</si>
  <si>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</si>
  <si>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</si>
  <si>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</si>
  <si>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</si>
  <si>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</si>
  <si>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</si>
  <si>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</si>
  <si>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</si>
  <si>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</si>
  <si>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</si>
  <si>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</si>
  <si>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</si>
  <si>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</si>
  <si>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</si>
  <si>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</si>
  <si>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</si>
  <si>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</si>
  <si>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</si>
  <si>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</si>
  <si>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</si>
  <si>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</si>
  <si>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</si>
  <si>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</si>
  <si>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</si>
  <si>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</si>
  <si>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</si>
  <si>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</si>
  <si>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</si>
  <si>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</si>
  <si>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</si>
  <si>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</si>
  <si>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</si>
  <si>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</si>
  <si>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</si>
  <si>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</si>
  <si>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</si>
  <si>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</si>
  <si>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</si>
  <si>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</si>
  <si>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</si>
  <si>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</si>
  <si>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</si>
  <si>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</si>
  <si>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</si>
  <si>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</si>
  <si>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</si>
  <si>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</si>
  <si>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</si>
  <si>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</si>
  <si>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</si>
  <si>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</si>
  <si>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</si>
  <si>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</si>
  <si>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</si>
  <si>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</si>
  <si>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</si>
  <si>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</si>
  <si>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</si>
  <si>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</si>
  <si>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</si>
  <si>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</si>
  <si>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</si>
  <si>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</si>
  <si>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</si>
  <si>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</si>
  <si>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</si>
  <si>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</si>
  <si>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</si>
  <si>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</si>
  <si>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</si>
  <si>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</si>
  <si>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</si>
  <si>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</si>
  <si>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</si>
  <si>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</si>
  <si>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</si>
  <si>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</si>
  <si>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</si>
  <si>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</si>
  <si>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</si>
  <si>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</si>
  <si>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</si>
  <si>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</si>
  <si>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</si>
  <si>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</si>
  <si>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</si>
  <si>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</si>
  <si>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</si>
  <si>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</si>
  <si>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</si>
  <si>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</si>
  <si>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</si>
  <si>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</si>
  <si>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</si>
  <si>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</si>
  <si>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</si>
  <si>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</si>
  <si>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</si>
  <si>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</si>
  <si>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</si>
  <si>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</si>
  <si>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</si>
  <si>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</si>
  <si>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</si>
  <si>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</si>
  <si>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</si>
  <si>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</si>
  <si>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</si>
  <si>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</si>
  <si>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</si>
  <si>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</si>
  <si>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</si>
  <si>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</si>
  <si>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</si>
  <si>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</si>
  <si>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</si>
  <si>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</si>
  <si>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</si>
  <si>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</si>
  <si>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</si>
  <si>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</si>
  <si>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</si>
  <si>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</si>
  <si>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</si>
  <si>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</si>
  <si>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</si>
  <si>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</si>
  <si>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</si>
  <si>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</si>
  <si>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</si>
  <si>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</si>
  <si>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</si>
  <si>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</si>
  <si>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</si>
  <si>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</si>
  <si>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</si>
  <si>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</si>
  <si>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</si>
  <si>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</si>
  <si>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</si>
  <si>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</si>
  <si>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</si>
  <si>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</si>
  <si>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</si>
  <si>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</si>
  <si>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</si>
  <si>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</si>
  <si>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</si>
  <si>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</si>
  <si>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</si>
  <si>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</si>
  <si>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</si>
  <si>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</si>
  <si>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</si>
  <si>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</si>
  <si>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</si>
  <si>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</si>
  <si>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</si>
  <si>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</si>
  <si>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</si>
  <si>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</si>
  <si>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</si>
  <si>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</si>
  <si>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</si>
  <si>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</si>
  <si>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</si>
  <si>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</si>
  <si>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</si>
  <si>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</si>
  <si>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</si>
  <si>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</si>
  <si>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</si>
  <si>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</si>
  <si>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</si>
  <si>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</si>
  <si>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</si>
  <si>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</si>
  <si>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</si>
  <si>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</si>
  <si>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</si>
  <si>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</si>
  <si>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</si>
  <si>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</si>
  <si>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</si>
  <si>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</si>
  <si>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</si>
  <si>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</si>
  <si>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</si>
  <si>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</si>
  <si>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</si>
  <si>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</si>
  <si>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</si>
  <si>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</si>
  <si>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</si>
  <si>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</si>
  <si>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</si>
  <si>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</si>
  <si>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</si>
  <si>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</si>
  <si>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</si>
  <si>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</si>
  <si>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</si>
  <si>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</si>
  <si>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</si>
  <si>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</si>
  <si>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</si>
  <si>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</si>
  <si>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</si>
  <si>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</si>
  <si>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</si>
  <si>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</si>
  <si>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</si>
  <si>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</si>
  <si>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</si>
  <si>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</si>
  <si>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</si>
  <si>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</si>
  <si>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</si>
  <si>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</si>
  <si>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</si>
  <si>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</si>
  <si>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</si>
  <si>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</si>
  <si>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</si>
  <si>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</si>
  <si>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</si>
  <si>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</si>
  <si>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</si>
  <si>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</si>
  <si>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</si>
  <si>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</si>
  <si>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</si>
  <si>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</si>
  <si>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</si>
  <si>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</si>
  <si>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</si>
  <si>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</si>
  <si>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</si>
  <si>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</si>
  <si>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</si>
  <si>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</si>
  <si>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</si>
  <si>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</si>
  <si>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</si>
  <si>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</si>
  <si>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</si>
  <si>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</si>
  <si>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</si>
  <si>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</si>
  <si>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</si>
  <si>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</si>
  <si>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</si>
  <si>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</si>
  <si>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</si>
  <si>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</si>
  <si>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</si>
  <si>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</si>
  <si>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</si>
  <si>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</si>
  <si>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</si>
  <si>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</si>
  <si>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</si>
  <si>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</si>
  <si>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</si>
  <si>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</si>
  <si>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</si>
  <si>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</si>
  <si>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</si>
  <si>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</si>
  <si>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</si>
  <si>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</si>
  <si>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</si>
  <si>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</si>
  <si>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</si>
  <si>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</si>
  <si>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</si>
  <si>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</si>
  <si>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</si>
  <si>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</si>
  <si>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</si>
  <si>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</si>
  <si>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</si>
  <si>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</si>
  <si>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</si>
  <si>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</si>
  <si>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</si>
  <si>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</si>
  <si>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</si>
  <si>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</si>
  <si>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</si>
  <si>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</si>
  <si>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</si>
  <si>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</si>
  <si>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</si>
  <si>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</si>
  <si>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</si>
  <si>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</si>
  <si>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</si>
  <si>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</si>
  <si>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</si>
  <si>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</si>
  <si>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</si>
  <si>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</si>
  <si>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</si>
  <si>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</si>
  <si>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</si>
  <si>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</si>
  <si>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</si>
  <si>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</si>
  <si>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</si>
  <si>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</si>
  <si>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</si>
  <si>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</si>
  <si>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</si>
  <si>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</si>
  <si>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</si>
  <si>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</si>
  <si>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</si>
  <si>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</si>
  <si>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</si>
  <si>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</si>
  <si>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</si>
  <si>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</si>
  <si>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</si>
  <si>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</si>
  <si>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</si>
  <si>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</si>
  <si>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</si>
  <si>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</si>
  <si>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</si>
  <si>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</si>
  <si>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</si>
  <si>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</si>
  <si>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</si>
  <si>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</si>
  <si>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</si>
  <si>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</si>
  <si>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</si>
  <si>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</si>
  <si>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</si>
  <si>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</si>
  <si>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</si>
  <si>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</si>
  <si>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</si>
  <si>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</si>
  <si>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</si>
  <si>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</si>
  <si>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</si>
  <si>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</si>
  <si>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</si>
  <si>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</si>
  <si>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</si>
  <si>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</si>
  <si>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</si>
  <si>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</si>
  <si>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</si>
  <si>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</si>
  <si>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</si>
  <si>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</si>
  <si>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</si>
  <si>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</si>
  <si>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</si>
  <si>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</si>
  <si>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</si>
  <si>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</si>
  <si>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</si>
  <si>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</si>
  <si>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</si>
  <si>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</si>
  <si>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</si>
  <si>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</si>
  <si>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</si>
  <si>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</si>
  <si>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</si>
  <si>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</si>
  <si>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</si>
  <si>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</si>
  <si>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</si>
  <si>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</si>
  <si>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</si>
  <si>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</si>
  <si>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</si>
  <si>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</si>
  <si>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</si>
  <si>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</si>
  <si>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</si>
  <si>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</si>
  <si>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</si>
  <si>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</si>
  <si>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</si>
  <si>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</si>
  <si>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</si>
  <si>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</si>
  <si>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</si>
  <si>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</si>
  <si>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</si>
  <si>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</si>
  <si>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</si>
  <si>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</si>
  <si>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</si>
  <si>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</si>
  <si>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</si>
  <si>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</si>
  <si>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</si>
  <si>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</si>
  <si>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</si>
  <si>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</si>
  <si>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</si>
  <si>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</si>
  <si>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</si>
  <si>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</si>
  <si>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</si>
  <si>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</si>
  <si>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</si>
  <si>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</si>
  <si>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</si>
  <si>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</si>
  <si>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</si>
  <si>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</si>
  <si>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</si>
  <si>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</si>
  <si>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</si>
  <si>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</si>
  <si>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</si>
  <si>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</si>
  <si>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</si>
  <si>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</si>
  <si>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</si>
  <si>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</si>
  <si>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</si>
  <si>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</si>
  <si>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</si>
  <si>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</si>
  <si>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</si>
  <si>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</si>
  <si>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</si>
  <si>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</si>
  <si>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</si>
  <si>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</si>
  <si>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</si>
  <si>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</si>
  <si>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</si>
  <si>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</si>
  <si>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</si>
  <si>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</si>
  <si>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</si>
  <si>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</si>
  <si>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</si>
  <si>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</si>
  <si>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</si>
  <si>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</si>
  <si>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</si>
  <si>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</si>
  <si>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</si>
  <si>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</si>
  <si>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</si>
  <si>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</si>
  <si>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</si>
  <si>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</si>
  <si>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</si>
  <si>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</si>
  <si>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</si>
  <si>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</si>
  <si>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</si>
  <si>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</si>
  <si>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</si>
  <si>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</si>
  <si>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</si>
  <si>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</si>
  <si>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</si>
  <si>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</si>
  <si>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</si>
  <si>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</si>
  <si>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</si>
  <si>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</si>
  <si>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</si>
  <si>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</si>
  <si>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</si>
  <si>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</si>
  <si>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</si>
  <si>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</si>
  <si>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</si>
  <si>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</si>
  <si>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</si>
  <si>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</si>
  <si>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</si>
  <si>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</si>
  <si>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</si>
  <si>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</si>
  <si>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</si>
  <si>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</si>
  <si>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</si>
  <si>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</si>
  <si>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</si>
  <si>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</si>
  <si>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</si>
  <si>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</si>
  <si>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</si>
  <si>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</si>
  <si>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</si>
  <si>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</si>
  <si>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</si>
  <si>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</si>
  <si>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</si>
  <si>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</si>
  <si>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</si>
  <si>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</si>
  <si>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</si>
  <si>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</si>
  <si>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</si>
  <si>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</si>
  <si>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</si>
  <si>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</si>
  <si>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</si>
  <si>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</si>
  <si>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</si>
  <si>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</si>
  <si>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</si>
  <si>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</si>
  <si>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</si>
  <si>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</si>
  <si>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</si>
  <si>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</si>
  <si>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</si>
  <si>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</si>
  <si>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</si>
  <si>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</si>
  <si>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</si>
  <si>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</si>
  <si>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</si>
  <si>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</si>
  <si>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</si>
  <si>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</si>
  <si>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</si>
  <si>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</si>
  <si>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</si>
  <si>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</si>
  <si>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</si>
  <si>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</si>
  <si>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</si>
  <si>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</si>
  <si>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</si>
  <si>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</si>
  <si>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</si>
  <si>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</si>
  <si>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</si>
  <si>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</si>
  <si>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</si>
  <si>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</si>
  <si>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</si>
  <si>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</si>
  <si>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</si>
  <si>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</si>
  <si>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</si>
  <si>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</si>
  <si>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</si>
  <si>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</si>
  <si>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</si>
  <si>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</si>
  <si>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</si>
  <si>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</si>
  <si>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</si>
  <si>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</si>
  <si>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</si>
  <si>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</si>
  <si>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</si>
  <si>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</si>
  <si>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</si>
  <si>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</si>
  <si>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</si>
  <si>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</si>
  <si>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</si>
  <si>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</si>
  <si>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</si>
  <si>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</si>
  <si>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</si>
  <si>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</si>
  <si>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</si>
  <si>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</si>
  <si>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</si>
  <si>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</si>
  <si>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</si>
  <si>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</si>
  <si>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</si>
  <si>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</si>
  <si>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</si>
  <si>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</si>
  <si>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</si>
  <si>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</si>
  <si>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</si>
  <si>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</si>
  <si>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</si>
  <si>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</si>
  <si>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</si>
  <si>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</si>
  <si>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</si>
  <si>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</si>
  <si>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</si>
  <si>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</si>
  <si>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</si>
  <si>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</si>
  <si>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</si>
  <si>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</si>
  <si>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</si>
  <si>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</si>
  <si>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</si>
  <si>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</si>
  <si>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</si>
  <si>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</si>
  <si>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</si>
  <si>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</si>
  <si>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</si>
  <si>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</si>
  <si>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</si>
  <si>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</si>
  <si>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</si>
  <si>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</si>
  <si>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</si>
  <si>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</si>
  <si>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</si>
  <si>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</si>
  <si>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</si>
  <si>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</si>
  <si>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</si>
  <si>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</si>
  <si>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</si>
  <si>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</si>
  <si>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</si>
  <si>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</si>
  <si>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</si>
  <si>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</si>
  <si>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</si>
  <si>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</si>
  <si>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</si>
  <si>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</si>
  <si>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</si>
  <si>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</si>
  <si>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</si>
  <si>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</si>
  <si>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</si>
  <si>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</si>
  <si>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</si>
  <si>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</si>
  <si>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</si>
  <si>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</si>
  <si>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</si>
  <si>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</si>
  <si>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</si>
  <si>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</si>
  <si>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</si>
  <si>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</si>
  <si>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</si>
  <si>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</si>
  <si>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</si>
  <si>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</si>
  <si>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</si>
  <si>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</si>
  <si>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</si>
  <si>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</si>
  <si>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</si>
  <si>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</si>
  <si>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</si>
  <si>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</si>
  <si>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</si>
  <si>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</si>
  <si>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</si>
  <si>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</si>
  <si>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</si>
  <si>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</si>
  <si>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</si>
  <si>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</si>
  <si>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</si>
  <si>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</si>
  <si>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</si>
  <si>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</si>
  <si>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</si>
  <si>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</si>
  <si>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</si>
  <si>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</si>
  <si>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</si>
  <si>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</si>
  <si>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</si>
  <si>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</si>
  <si>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</si>
  <si>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</si>
  <si>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</si>
  <si>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</si>
  <si>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</si>
  <si>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</si>
  <si>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</si>
  <si>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</si>
  <si>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</si>
  <si>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</si>
  <si>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</si>
  <si>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</si>
  <si>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</si>
  <si>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</si>
  <si>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</si>
  <si>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</si>
  <si>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</si>
  <si>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</si>
  <si>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</si>
  <si>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</si>
  <si>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</si>
  <si>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</si>
  <si>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</si>
  <si>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</si>
  <si>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</si>
  <si>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</si>
  <si>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</si>
  <si>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</si>
  <si>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</si>
  <si>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</si>
  <si>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</si>
  <si>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</si>
  <si>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</si>
  <si>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</si>
  <si>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</si>
  <si>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</si>
  <si>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</si>
  <si>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</si>
  <si>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</si>
  <si>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</si>
  <si>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</si>
  <si>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</si>
  <si>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</si>
  <si>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</si>
  <si>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</si>
  <si>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</si>
  <si>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</si>
  <si>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</si>
  <si>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</si>
  <si>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</si>
  <si>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</si>
  <si>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</si>
  <si>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</si>
  <si>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</si>
  <si>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</si>
  <si>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</si>
  <si>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</si>
  <si>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</si>
  <si>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</si>
  <si>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</si>
  <si>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</si>
  <si>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</si>
  <si>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</si>
  <si>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</si>
  <si>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</si>
  <si>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</si>
  <si>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</si>
  <si>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</si>
  <si>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</si>
  <si>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</si>
  <si>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</si>
  <si>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</si>
  <si>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</si>
  <si>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</si>
  <si>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</si>
  <si>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</si>
  <si>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</si>
  <si>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</si>
  <si>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</si>
  <si>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</si>
  <si>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</si>
  <si>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</si>
  <si>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</si>
  <si>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</si>
  <si>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</si>
  <si>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</si>
  <si>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</si>
  <si>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</si>
  <si>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</si>
  <si>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</si>
  <si>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</si>
  <si>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</si>
  <si>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</si>
  <si>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</si>
  <si>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</si>
  <si>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</si>
  <si>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</si>
  <si>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</si>
  <si>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</si>
  <si>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</si>
  <si>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</si>
  <si>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</si>
  <si>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</si>
  <si>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</si>
  <si>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</si>
  <si>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</si>
  <si>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</si>
  <si>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</si>
  <si>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</si>
  <si>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</si>
  <si>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</si>
  <si>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</si>
  <si>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</si>
  <si>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</si>
  <si>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</si>
  <si>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</si>
  <si>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</si>
  <si>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</si>
  <si>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</si>
  <si>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</si>
  <si>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</si>
  <si>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</si>
  <si>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</si>
  <si>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</si>
  <si>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</si>
  <si>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</si>
  <si>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</si>
  <si>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</si>
  <si>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</si>
  <si>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</si>
  <si>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</si>
  <si>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</si>
  <si>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</si>
  <si>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</si>
  <si>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</si>
  <si>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</si>
  <si>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</si>
  <si>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</si>
  <si>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</si>
  <si>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</si>
  <si>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</si>
  <si>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</si>
  <si>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</si>
  <si>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</si>
  <si>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</si>
  <si>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</si>
  <si>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</si>
  <si>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</si>
  <si>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</si>
  <si>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</si>
  <si>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</si>
  <si>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</si>
  <si>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</si>
  <si>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</si>
  <si>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</si>
  <si>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</si>
  <si>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</si>
  <si>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</si>
  <si>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</si>
  <si>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</si>
  <si>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</si>
  <si>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</si>
  <si>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</si>
  <si>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</si>
  <si>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</si>
  <si>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</si>
  <si>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</si>
  <si>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</si>
  <si>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</si>
  <si>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</si>
  <si>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</si>
  <si>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</si>
  <si>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</si>
  <si>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</si>
  <si>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</si>
  <si>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</si>
  <si>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</si>
  <si>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</si>
  <si>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</si>
  <si>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</si>
  <si>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</si>
  <si>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</si>
  <si>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</si>
  <si>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</si>
  <si>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</si>
  <si>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</si>
  <si>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</si>
  <si>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</si>
  <si>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</si>
  <si>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</si>
  <si>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</si>
  <si>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</si>
  <si>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</si>
  <si>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</si>
  <si>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</si>
  <si>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</si>
  <si>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</si>
  <si>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</si>
  <si>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</si>
  <si>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</si>
  <si>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</si>
  <si>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</si>
  <si>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</si>
  <si>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</si>
  <si>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</si>
  <si>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</si>
  <si>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</si>
  <si>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</si>
  <si>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</si>
  <si>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</si>
  <si>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</si>
  <si>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</si>
  <si>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</si>
  <si>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</si>
  <si>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</si>
  <si>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</si>
  <si>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</si>
  <si>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</si>
  <si>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</si>
  <si>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</si>
  <si>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</si>
  <si>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</si>
  <si>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</si>
  <si>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</si>
  <si>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</si>
  <si>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</si>
  <si>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</si>
  <si>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</si>
  <si>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</si>
  <si>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</si>
  <si>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</si>
  <si>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</si>
  <si>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</si>
  <si>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</si>
  <si>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</si>
  <si>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</si>
  <si>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</si>
  <si>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</si>
  <si>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</si>
  <si>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</si>
  <si>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</si>
  <si>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</si>
  <si>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</si>
  <si>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</si>
  <si>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</si>
  <si>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</si>
  <si>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</si>
  <si>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</si>
  <si>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</si>
  <si>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</si>
  <si>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</si>
  <si>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</si>
  <si>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</si>
  <si>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</si>
  <si>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</si>
  <si>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</si>
  <si>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</si>
  <si>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</si>
  <si>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</si>
  <si>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</si>
  <si>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</si>
  <si>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</si>
  <si>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</si>
  <si>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</si>
  <si>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</si>
  <si>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</si>
  <si>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</si>
  <si>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</si>
  <si>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</si>
  <si>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</si>
  <si>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</si>
  <si>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</si>
  <si>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</si>
  <si>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</si>
  <si>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</si>
  <si>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</si>
  <si>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</si>
  <si>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</si>
  <si>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</si>
  <si>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</si>
  <si>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</si>
  <si>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</si>
  <si>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</si>
  <si>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</si>
  <si>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</si>
  <si>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</si>
  <si>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</si>
  <si>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</si>
  <si>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</si>
  <si>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</si>
  <si>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</si>
  <si>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</si>
  <si>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</si>
  <si>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</si>
  <si>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</si>
  <si>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</si>
  <si>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</si>
  <si>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</si>
  <si>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</si>
  <si>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</si>
  <si>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</si>
  <si>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</si>
  <si>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</si>
  <si>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</si>
  <si>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</si>
  <si>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</si>
  <si>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</si>
  <si>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</si>
  <si>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</si>
  <si>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</si>
  <si>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</si>
  <si>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</si>
  <si>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</si>
  <si>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</si>
  <si>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</si>
  <si>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</si>
  <si>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</si>
  <si>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</si>
  <si>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</si>
  <si>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</si>
  <si>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</si>
  <si>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</si>
  <si>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</si>
  <si>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</si>
  <si>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</si>
  <si>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</si>
  <si>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</si>
  <si>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</si>
  <si>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</si>
  <si>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</si>
  <si>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</si>
  <si>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</si>
  <si>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</si>
  <si>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</si>
  <si>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</si>
  <si>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</si>
  <si>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</si>
  <si>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</si>
  <si>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</si>
  <si>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</si>
  <si>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</si>
  <si>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</si>
  <si>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</si>
  <si>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</si>
  <si>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</si>
  <si>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</si>
  <si>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</si>
  <si>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</si>
  <si>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</si>
  <si>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</si>
  <si>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</si>
  <si>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</si>
  <si>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</si>
  <si>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</si>
  <si>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</si>
  <si>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</si>
  <si>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</si>
  <si>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</si>
  <si>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</si>
  <si>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</si>
  <si>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</si>
  <si>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</si>
  <si>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</si>
  <si>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</si>
  <si>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</si>
  <si>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</si>
  <si>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</si>
  <si>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</si>
  <si>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</si>
  <si>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</si>
  <si>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</si>
  <si>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</si>
  <si>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</si>
  <si>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</si>
  <si>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</si>
  <si>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</si>
  <si>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</si>
  <si>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</si>
  <si>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</si>
  <si>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</si>
  <si>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</si>
  <si>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</si>
  <si>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</si>
  <si>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</si>
  <si>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</si>
  <si>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</si>
  <si>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</si>
  <si>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</si>
  <si>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</si>
  <si>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</si>
  <si>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</si>
  <si>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</si>
  <si>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</si>
  <si>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</si>
  <si>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</si>
  <si>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</si>
  <si>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</si>
  <si>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</si>
  <si>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</si>
  <si>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</si>
  <si>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</si>
  <si>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</si>
  <si>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</si>
  <si>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</si>
  <si>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</si>
  <si>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</si>
  <si>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</si>
  <si>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</si>
  <si>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</si>
  <si>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</si>
  <si>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</si>
  <si>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</si>
  <si>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</si>
  <si>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</si>
  <si>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</si>
  <si>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</si>
  <si>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</si>
  <si>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</si>
  <si>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</si>
  <si>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</si>
  <si>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</si>
  <si>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</si>
  <si>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</si>
  <si>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</si>
  <si>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</si>
  <si>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</si>
  <si>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</si>
  <si>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</si>
  <si>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</si>
  <si>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</si>
  <si>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</si>
  <si>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</si>
  <si>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</si>
  <si>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</si>
  <si>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</si>
  <si>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</si>
  <si>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</si>
  <si>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</si>
  <si>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</si>
  <si>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</si>
  <si>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</si>
  <si>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</si>
  <si>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</si>
  <si>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</si>
  <si>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</si>
  <si>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</si>
  <si>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</si>
  <si>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</si>
  <si>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</si>
  <si>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</si>
  <si>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</si>
  <si>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</si>
  <si>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</si>
  <si>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</si>
  <si>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</si>
  <si>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</si>
  <si>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</si>
  <si>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</si>
  <si>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</si>
  <si>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</si>
  <si>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</si>
  <si>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</si>
  <si>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</si>
  <si>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</si>
  <si>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</si>
  <si>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</si>
  <si>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</si>
  <si>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</si>
  <si>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</si>
  <si>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</si>
  <si>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</si>
  <si>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</si>
  <si>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</si>
  <si>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</si>
  <si>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</si>
  <si>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</si>
  <si>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</si>
  <si>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</si>
  <si>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</si>
  <si>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</si>
  <si>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</si>
  <si>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</si>
  <si>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</si>
  <si>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</si>
  <si>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</si>
  <si>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</si>
  <si>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</si>
  <si>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</si>
  <si>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</si>
  <si>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</si>
  <si>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</si>
  <si>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</si>
  <si>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</si>
  <si>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</si>
  <si>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</si>
  <si>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</si>
  <si>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</si>
  <si>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</si>
  <si>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</si>
  <si>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</si>
  <si>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</si>
  <si>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</si>
  <si>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</si>
  <si>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</si>
  <si>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</si>
  <si>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</si>
  <si>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</si>
  <si>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</si>
  <si>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</si>
  <si>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</si>
  <si>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</si>
  <si>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</si>
  <si>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</si>
  <si>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</si>
  <si>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</si>
  <si>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</si>
  <si>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</si>
  <si>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</si>
  <si>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</si>
  <si>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</si>
  <si>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</si>
  <si>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</si>
  <si>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</si>
  <si>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</si>
  <si>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</si>
  <si>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</si>
  <si>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</si>
  <si>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</si>
  <si>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</si>
  <si>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</si>
  <si>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</si>
  <si>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</si>
  <si>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</si>
  <si>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</si>
  <si>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</si>
  <si>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</si>
  <si>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</si>
  <si>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</si>
  <si>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</si>
  <si>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</si>
  <si>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</si>
  <si>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</si>
  <si>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</si>
  <si>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</si>
  <si>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</si>
  <si>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</si>
  <si>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</si>
  <si>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</si>
  <si>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</si>
  <si>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</si>
  <si>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</si>
  <si>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</si>
  <si>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</si>
  <si>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</si>
  <si>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</si>
  <si>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</si>
  <si>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</si>
  <si>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</si>
  <si>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</si>
  <si>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</si>
  <si>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</si>
  <si>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</si>
  <si>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</si>
  <si>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</si>
  <si>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</si>
  <si>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</si>
  <si>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</si>
  <si>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</si>
  <si>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</si>
  <si>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</si>
  <si>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</si>
  <si>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</si>
  <si>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</si>
  <si>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</si>
  <si>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</si>
  <si>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</si>
  <si>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</si>
  <si>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</si>
  <si>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</si>
  <si>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</si>
  <si>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</si>
  <si>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</si>
  <si>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</si>
  <si>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</si>
  <si>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</si>
  <si>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</si>
  <si>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</si>
  <si>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</si>
  <si>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</si>
  <si>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</si>
  <si>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</si>
  <si>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</si>
  <si>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</si>
  <si>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</si>
  <si>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</si>
  <si>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</si>
  <si>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</si>
  <si>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</si>
  <si>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</si>
  <si>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</si>
  <si>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</si>
  <si>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</si>
  <si>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</si>
  <si>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</si>
  <si>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</si>
  <si>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</si>
  <si>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</si>
  <si>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</si>
  <si>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</si>
  <si>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</si>
  <si>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</si>
  <si>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</si>
  <si>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</si>
  <si>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</si>
  <si>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</si>
  <si>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</si>
  <si>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</si>
  <si>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</si>
  <si>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</si>
  <si>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</si>
  <si>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</si>
  <si>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</si>
  <si>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</si>
  <si>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</si>
  <si>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</si>
  <si>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</si>
  <si>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</si>
  <si>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</si>
  <si>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</si>
  <si>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</si>
  <si>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</si>
  <si>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</si>
  <si>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</si>
  <si>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</si>
  <si>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</si>
  <si>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</si>
  <si>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</si>
  <si>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</si>
  <si>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</si>
  <si>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</si>
  <si>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</si>
  <si>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</si>
  <si>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</si>
  <si>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</si>
  <si>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</si>
  <si>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</si>
  <si>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</si>
  <si>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</si>
  <si>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</si>
  <si>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</si>
  <si>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</si>
  <si>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</si>
  <si>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</si>
  <si>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</si>
  <si>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</si>
  <si>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</si>
  <si>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</si>
  <si>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</si>
  <si>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</si>
  <si>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</si>
  <si>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</si>
  <si>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</si>
  <si>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</si>
  <si>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</si>
  <si>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</si>
  <si>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</si>
  <si>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</si>
  <si>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</si>
  <si>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</si>
  <si>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</si>
  <si>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</si>
  <si>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</si>
  <si>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</si>
  <si>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</si>
  <si>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</si>
  <si>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</si>
  <si>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</si>
  <si>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</si>
  <si>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</si>
  <si>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</si>
  <si>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</si>
  <si>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</si>
  <si>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</si>
  <si>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</si>
  <si>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</si>
  <si>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</si>
  <si>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</si>
  <si>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</si>
  <si>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</si>
  <si>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</si>
  <si>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</si>
  <si>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</si>
  <si>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</si>
  <si>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</si>
  <si>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</si>
  <si>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</si>
  <si>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</si>
  <si>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</si>
  <si>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</si>
  <si>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</si>
  <si>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</si>
  <si>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</si>
  <si>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</si>
  <si>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</si>
  <si>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</si>
  <si>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</si>
  <si>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</si>
  <si>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</si>
  <si>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</si>
  <si>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</si>
  <si>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</si>
  <si>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</si>
  <si>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</si>
  <si>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</si>
  <si>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</si>
  <si>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</si>
  <si>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</si>
  <si>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</si>
  <si>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</si>
  <si>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</si>
  <si>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</si>
  <si>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</si>
  <si>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</si>
  <si>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</si>
  <si>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</si>
  <si>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</si>
  <si>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</si>
  <si>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</si>
  <si>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</si>
  <si>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</si>
  <si>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</si>
  <si>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</si>
  <si>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</si>
  <si>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</si>
  <si>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</si>
  <si>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</si>
  <si>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</si>
  <si>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</si>
  <si>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</si>
  <si>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</si>
  <si>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</si>
  <si>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</si>
  <si>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</si>
  <si>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</si>
  <si>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</si>
  <si>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</si>
  <si>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</si>
  <si>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</si>
  <si>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</si>
  <si>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</si>
  <si>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</si>
  <si>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</si>
  <si>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</si>
  <si>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</si>
  <si>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</si>
  <si>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</si>
  <si>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</si>
  <si>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</si>
  <si>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</si>
  <si>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</si>
  <si>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</si>
  <si>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</si>
  <si>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</si>
  <si>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</si>
  <si>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</si>
  <si>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</si>
  <si>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</si>
  <si>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</si>
  <si>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</si>
  <si>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</si>
  <si>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</si>
  <si>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</si>
  <si>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</si>
  <si>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</si>
  <si>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</si>
  <si>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</si>
  <si>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</si>
  <si>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</si>
  <si>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</si>
  <si>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</si>
  <si>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</si>
  <si>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</si>
  <si>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</si>
  <si>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</si>
  <si>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</si>
  <si>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</si>
  <si>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</si>
  <si>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</si>
  <si>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</si>
  <si>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</si>
  <si>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</si>
  <si>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</si>
  <si>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</si>
  <si>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</si>
  <si>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</si>
  <si>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</si>
  <si>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</si>
  <si>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</si>
  <si>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</si>
  <si>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</si>
  <si>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</si>
  <si>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</si>
  <si>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</si>
  <si>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</si>
  <si>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</si>
  <si>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</si>
  <si>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</si>
  <si>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</si>
  <si>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</si>
  <si>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</si>
  <si>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</si>
  <si>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</si>
  <si>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</si>
  <si>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</si>
  <si>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</si>
  <si>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</si>
  <si>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</si>
  <si>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</si>
  <si>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</si>
  <si>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</si>
  <si>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</si>
  <si>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</si>
  <si>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</si>
  <si>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</si>
  <si>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</si>
  <si>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</si>
  <si>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</si>
  <si>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</si>
  <si>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</si>
  <si>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</si>
  <si>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</si>
  <si>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</si>
  <si>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</si>
  <si>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</si>
  <si>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</si>
  <si>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</si>
  <si>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</si>
  <si>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</si>
  <si>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</si>
  <si>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</si>
  <si>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</si>
  <si>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</si>
  <si>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</si>
  <si>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</si>
  <si>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</si>
  <si>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</si>
  <si>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</si>
  <si>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</si>
  <si>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</si>
  <si>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</si>
  <si>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</si>
  <si>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</si>
  <si>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</si>
  <si>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</si>
  <si>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</si>
  <si>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</si>
  <si>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</si>
  <si>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</si>
  <si>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</si>
  <si>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</si>
  <si>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</si>
  <si>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</si>
  <si>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</si>
  <si>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</si>
  <si>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</si>
  <si>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</si>
  <si>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</si>
  <si>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</si>
  <si>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</si>
  <si>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</si>
  <si>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</si>
  <si>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</si>
  <si>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</si>
  <si>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</si>
  <si>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</si>
  <si>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</si>
  <si>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</si>
  <si>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</si>
  <si>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</si>
  <si>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</si>
  <si>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</si>
  <si>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</si>
  <si>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</si>
  <si>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</si>
  <si>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</si>
  <si>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</si>
  <si>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</si>
  <si>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</si>
  <si>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</si>
  <si>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</si>
  <si>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</si>
  <si>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</si>
  <si>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</si>
  <si>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</si>
  <si>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</si>
  <si>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</si>
  <si>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</si>
  <si>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</si>
  <si>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</si>
  <si>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</si>
  <si>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</si>
  <si>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</si>
  <si>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</si>
  <si>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</si>
  <si>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</si>
  <si>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</si>
  <si>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</si>
  <si>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</si>
  <si>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</si>
  <si>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</si>
  <si>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</si>
  <si>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</si>
  <si>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</si>
  <si>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</si>
  <si>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</si>
  <si>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</si>
  <si>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</si>
  <si>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</si>
  <si>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</si>
  <si>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</si>
  <si>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</si>
  <si>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</si>
  <si>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</si>
  <si>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</si>
  <si>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</si>
  <si>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</si>
  <si>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</si>
  <si>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</si>
  <si>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</si>
  <si>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</si>
  <si>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</si>
  <si>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</si>
  <si>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</si>
  <si>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</si>
  <si>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</si>
  <si>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</si>
  <si>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</si>
  <si>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</si>
  <si>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</si>
  <si>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</si>
  <si>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</si>
  <si>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</si>
  <si>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</si>
  <si>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</si>
  <si>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</si>
  <si>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</si>
  <si>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</si>
  <si>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</si>
  <si>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</si>
  <si>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</si>
  <si>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</si>
  <si>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</si>
  <si>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</si>
  <si>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</si>
  <si>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</si>
  <si>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</si>
  <si>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</si>
  <si>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</si>
  <si>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</si>
  <si>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</si>
  <si>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</si>
  <si>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</si>
  <si>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</si>
  <si>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</si>
  <si>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</si>
  <si>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</si>
  <si>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</si>
  <si>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</si>
  <si>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</si>
  <si>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</si>
  <si>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</si>
  <si>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</si>
  <si>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</si>
  <si>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</si>
  <si>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</si>
  <si>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</si>
  <si>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</si>
  <si>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</si>
  <si>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</si>
  <si>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</si>
  <si>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</si>
  <si>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</si>
  <si>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</si>
  <si>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</si>
  <si>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</si>
  <si>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</si>
  <si>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</si>
  <si>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</si>
  <si>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</si>
  <si>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</si>
  <si>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</si>
  <si>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</si>
  <si>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</si>
  <si>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</si>
  <si>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</si>
  <si>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</si>
  <si>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</si>
  <si>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</si>
  <si>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</si>
  <si>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</si>
  <si>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</si>
  <si>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</si>
  <si>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</si>
  <si>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</si>
  <si>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</si>
  <si>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</si>
  <si>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</si>
  <si>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</si>
  <si>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</si>
  <si>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</si>
  <si>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</si>
  <si>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</si>
  <si>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</si>
  <si>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</si>
  <si>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</si>
  <si>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</si>
  <si>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</si>
  <si>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</si>
  <si>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</si>
  <si>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</si>
  <si>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</si>
  <si>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</si>
  <si>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</si>
  <si>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</si>
  <si>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</si>
  <si>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</si>
  <si>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</si>
  <si>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</si>
  <si>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</si>
  <si>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</si>
  <si>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</si>
  <si>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</si>
  <si>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</si>
  <si>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</si>
  <si>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</si>
  <si>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</si>
  <si>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</si>
  <si>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</si>
  <si>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</si>
  <si>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</si>
  <si>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</si>
  <si>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</si>
  <si>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</si>
  <si>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</si>
  <si>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</si>
  <si>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</si>
  <si>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</si>
  <si>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</si>
  <si>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</si>
  <si>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</si>
  <si>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</si>
  <si>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</si>
  <si>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</si>
  <si>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</si>
  <si>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</si>
  <si>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</si>
  <si>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</si>
  <si>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</si>
  <si>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</si>
  <si>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</si>
  <si>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</si>
  <si>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</si>
  <si>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</si>
  <si>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</si>
  <si>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</si>
  <si>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</si>
  <si>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</si>
  <si>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</si>
  <si>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</si>
  <si>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</si>
  <si>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</si>
  <si>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</si>
  <si>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</si>
  <si>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</si>
  <si>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</si>
  <si>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</si>
  <si>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</si>
  <si>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</si>
  <si>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</si>
  <si>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</si>
  <si>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</si>
  <si>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</si>
  <si>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</si>
  <si>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</si>
  <si>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</si>
  <si>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</si>
  <si>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</si>
  <si>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</si>
  <si>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</si>
  <si>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</si>
  <si>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</si>
  <si>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</si>
  <si>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</si>
  <si>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</si>
  <si>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</si>
  <si>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</si>
  <si>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</si>
  <si>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</si>
  <si>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</si>
  <si>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</si>
  <si>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</si>
  <si>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</si>
  <si>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</si>
  <si>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</si>
  <si>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</si>
  <si>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</si>
  <si>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</si>
  <si>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</si>
  <si>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</si>
  <si>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</si>
  <si>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</si>
  <si>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</si>
  <si>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</si>
  <si>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</si>
  <si>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</si>
  <si>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</si>
  <si>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</si>
  <si>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</si>
  <si>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</si>
  <si>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</si>
  <si>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</si>
  <si>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</si>
  <si>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</si>
  <si>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</si>
  <si>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</si>
  <si>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</si>
  <si>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</si>
  <si>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</si>
  <si>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</si>
  <si>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</si>
  <si>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</si>
  <si>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</si>
  <si>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</si>
  <si>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</si>
  <si>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</si>
  <si>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</si>
  <si>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</si>
  <si>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</si>
  <si>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</si>
  <si>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</si>
  <si>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</si>
  <si>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</si>
  <si>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</si>
  <si>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</si>
  <si>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</si>
  <si>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</si>
  <si>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</si>
  <si>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</si>
  <si>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</si>
  <si>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</si>
  <si>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</si>
  <si>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</si>
  <si>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</si>
  <si>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</si>
  <si>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</si>
  <si>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</si>
  <si>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</si>
  <si>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</si>
  <si>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</si>
  <si>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</si>
  <si>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</si>
  <si>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</si>
  <si>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</si>
  <si>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</si>
  <si>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</si>
  <si>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</si>
  <si>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</si>
  <si>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</si>
  <si>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</si>
  <si>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</si>
  <si>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</si>
  <si>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</si>
  <si>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</si>
  <si>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</si>
  <si>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</si>
  <si>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</si>
  <si>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</si>
  <si>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</si>
  <si>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</si>
  <si>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</si>
  <si>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</si>
  <si>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</si>
  <si>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</si>
  <si>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</si>
  <si>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</si>
  <si>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</si>
  <si>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</si>
  <si>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</si>
  <si>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</si>
  <si>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</si>
  <si>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</si>
  <si>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</si>
  <si>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</si>
  <si>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</si>
  <si>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</si>
  <si>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</si>
  <si>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</si>
  <si>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</si>
  <si>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</si>
  <si>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</si>
  <si>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</si>
  <si>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</si>
  <si>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</si>
  <si>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</si>
  <si>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</si>
  <si>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</si>
  <si>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</si>
  <si>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</si>
  <si>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</si>
  <si>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</si>
  <si>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</si>
  <si>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</si>
  <si>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</si>
  <si>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</si>
  <si>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</si>
  <si>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</si>
  <si>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</si>
  <si>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</si>
  <si>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</si>
  <si>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</si>
  <si>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</si>
  <si>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</si>
  <si>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</si>
  <si>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</si>
  <si>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</si>
  <si>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</si>
  <si>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</si>
  <si>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</si>
  <si>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</si>
  <si>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</si>
  <si>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</si>
  <si>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</si>
  <si>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</si>
  <si>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</si>
  <si>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</si>
  <si>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</si>
  <si>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</si>
  <si>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</si>
  <si>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</si>
  <si>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</si>
  <si>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</si>
  <si>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</si>
  <si>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</si>
  <si>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</si>
  <si>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</si>
  <si>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</si>
  <si>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</si>
  <si>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</si>
  <si>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</si>
  <si>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</si>
  <si>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</si>
  <si>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</si>
  <si>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</si>
  <si>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</si>
  <si>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</si>
  <si>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</si>
  <si>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</si>
  <si>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</si>
  <si>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</si>
  <si>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</si>
  <si>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</si>
  <si>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</si>
  <si>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</si>
  <si>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</si>
  <si>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</si>
  <si>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</si>
  <si>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</si>
  <si>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</si>
  <si>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</si>
  <si>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</si>
  <si>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</si>
  <si>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</si>
  <si>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</si>
  <si>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</si>
  <si>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</si>
  <si>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</si>
  <si>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</si>
  <si>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</si>
  <si>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</si>
  <si>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</si>
  <si>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</si>
  <si>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</si>
  <si>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</si>
  <si>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</si>
  <si>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</si>
  <si>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</si>
  <si>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</si>
  <si>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</si>
  <si>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</si>
  <si>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</si>
  <si>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</si>
  <si>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</si>
  <si>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</si>
  <si>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</si>
  <si>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</si>
  <si>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</si>
  <si>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</si>
  <si>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</si>
  <si>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</si>
  <si>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</si>
  <si>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</si>
  <si>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</si>
  <si>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</si>
  <si>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</si>
  <si>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</si>
  <si>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</si>
  <si>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</si>
  <si>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</si>
  <si>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</si>
  <si>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</si>
  <si>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</si>
  <si>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</si>
  <si>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</si>
  <si>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</si>
  <si>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</si>
  <si>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</si>
  <si>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</si>
  <si>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</si>
  <si>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</si>
  <si>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</si>
  <si>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</si>
  <si>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</si>
  <si>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</si>
  <si>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</si>
  <si>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</si>
  <si>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</si>
  <si>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</si>
  <si>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</si>
  <si>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</si>
  <si>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</si>
  <si>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</si>
  <si>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</si>
  <si>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</si>
  <si>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</si>
  <si>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</si>
  <si>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</si>
  <si>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</si>
  <si>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</si>
  <si>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</si>
  <si>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</si>
  <si>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</si>
  <si>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</si>
  <si>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</si>
  <si>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</si>
  <si>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</si>
  <si>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</si>
  <si>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</si>
  <si>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</si>
  <si>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</si>
  <si>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</si>
  <si>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</si>
  <si>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</si>
  <si>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</si>
  <si>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</si>
  <si>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</si>
  <si>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</si>
  <si>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</si>
  <si>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</si>
  <si>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</si>
  <si>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</si>
  <si>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</si>
  <si>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</si>
  <si>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</si>
  <si>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</si>
  <si>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</si>
  <si>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</si>
  <si>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</si>
  <si>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</si>
  <si>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</si>
  <si>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</si>
  <si>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</si>
  <si>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</si>
  <si>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</si>
  <si>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</si>
  <si>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</si>
  <si>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</si>
  <si>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</si>
  <si>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</si>
  <si>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</si>
  <si>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</si>
  <si>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</si>
  <si>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</si>
  <si>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</si>
  <si>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</si>
  <si>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</si>
  <si>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</si>
  <si>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</si>
  <si>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</si>
  <si>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</si>
  <si>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</si>
  <si>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</si>
  <si>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</si>
  <si>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</si>
  <si>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</si>
  <si>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</si>
  <si>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</si>
  <si>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</si>
  <si>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</si>
  <si>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</si>
  <si>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</si>
  <si>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</si>
  <si>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</si>
  <si>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</si>
  <si>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</si>
  <si>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</si>
  <si>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</si>
  <si>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</si>
  <si>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</si>
  <si>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</si>
  <si>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</si>
  <si>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</si>
  <si>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</si>
  <si>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</si>
  <si>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</si>
  <si>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</si>
  <si>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</si>
  <si>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</si>
  <si>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</si>
  <si>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</si>
  <si>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</si>
  <si>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</si>
  <si>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</si>
  <si>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</si>
  <si>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</si>
  <si>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</si>
  <si>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</si>
  <si>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</si>
  <si>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</si>
  <si>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</si>
  <si>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</si>
  <si>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</si>
  <si>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</si>
  <si>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</si>
  <si>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</si>
  <si>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</si>
  <si>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</si>
  <si>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</si>
  <si>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</si>
  <si>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</si>
  <si>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</si>
  <si>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</si>
  <si>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</si>
  <si>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</si>
  <si>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</si>
  <si>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</si>
  <si>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</si>
  <si>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</si>
  <si>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</si>
  <si>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</si>
  <si>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</si>
  <si>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</si>
  <si>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</si>
  <si>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</si>
  <si>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</si>
  <si>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</si>
  <si>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</si>
  <si>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</si>
  <si>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</si>
  <si>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</si>
  <si>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</si>
  <si>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</si>
  <si>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</si>
  <si>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</si>
  <si>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</si>
  <si>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</si>
  <si>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</si>
  <si>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</si>
  <si>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</si>
  <si>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</si>
  <si>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</si>
  <si>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</si>
  <si>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</si>
  <si>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</si>
  <si>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</si>
  <si>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</si>
  <si>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</si>
  <si>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</si>
  <si>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</si>
  <si>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</si>
  <si>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</si>
  <si>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</si>
  <si>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</si>
  <si>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</si>
  <si>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</si>
  <si>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</si>
  <si>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</si>
  <si>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</si>
  <si>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</si>
  <si>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</si>
  <si>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</si>
  <si>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</si>
  <si>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</si>
  <si>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</si>
  <si>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</si>
  <si>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</si>
  <si>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</si>
  <si>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</si>
  <si>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</si>
  <si>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</si>
  <si>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</si>
  <si>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</si>
  <si>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</si>
  <si>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</si>
  <si>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</si>
  <si>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</si>
  <si>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</si>
  <si>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</si>
  <si>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</si>
  <si>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</si>
  <si>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</si>
  <si>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</si>
  <si>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</si>
  <si>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</si>
  <si>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</si>
  <si>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</si>
  <si>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</si>
  <si>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</si>
  <si>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</si>
  <si>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</si>
  <si>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</si>
  <si>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</si>
  <si>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</si>
  <si>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</si>
  <si>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</si>
  <si>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</si>
  <si>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</si>
  <si>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</si>
  <si>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</si>
  <si>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</si>
  <si>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</si>
  <si>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</si>
  <si>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</si>
  <si>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</si>
  <si>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</si>
  <si>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</si>
  <si>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</si>
  <si>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</si>
  <si>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</si>
  <si>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</si>
  <si>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</si>
  <si>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</si>
  <si>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</si>
  <si>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</si>
  <si>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</si>
  <si>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</si>
  <si>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</si>
  <si>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</si>
  <si>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</si>
  <si>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</si>
  <si>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</si>
  <si>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</si>
  <si>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</si>
  <si>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</si>
  <si>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</si>
  <si>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</si>
  <si>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</si>
  <si>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</si>
  <si>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</si>
  <si>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</si>
  <si>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</si>
  <si>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</si>
  <si>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</si>
  <si>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</si>
  <si>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</si>
  <si>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</si>
  <si>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</si>
  <si>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</si>
  <si>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</si>
  <si>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</si>
  <si>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</si>
  <si>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</si>
  <si>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</si>
  <si>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</si>
  <si>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</si>
  <si>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</si>
  <si>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</si>
  <si>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</si>
  <si>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</si>
  <si>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</si>
  <si>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</si>
  <si>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</si>
  <si>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</si>
  <si>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</si>
  <si>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</si>
  <si>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</si>
  <si>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</si>
  <si>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</si>
  <si>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</si>
  <si>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</si>
  <si>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</si>
  <si>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</si>
  <si>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</si>
  <si>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</si>
  <si>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</si>
  <si>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</si>
  <si>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</si>
  <si>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</si>
  <si>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</si>
  <si>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</si>
  <si>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</si>
  <si>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</si>
  <si>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</si>
  <si>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</si>
  <si>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</si>
  <si>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</si>
  <si>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</si>
  <si>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</si>
  <si>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</si>
  <si>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</si>
  <si>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</si>
  <si>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</si>
  <si>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</si>
  <si>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</si>
  <si>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</si>
  <si>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</si>
  <si>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</si>
  <si>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</si>
  <si>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</si>
  <si>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</si>
  <si>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</si>
  <si>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</si>
  <si>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</si>
  <si>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</si>
  <si>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</si>
  <si>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</si>
  <si>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</si>
  <si>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</si>
  <si>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</si>
  <si>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</si>
  <si>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</si>
  <si>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</si>
  <si>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</si>
  <si>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</si>
  <si>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</si>
  <si>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</si>
  <si>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</si>
  <si>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</si>
  <si>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</si>
  <si>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</si>
  <si>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</si>
  <si>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</si>
  <si>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</si>
  <si>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</si>
  <si>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</si>
  <si>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</si>
  <si>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</si>
  <si>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</si>
  <si>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</si>
  <si>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</si>
  <si>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</si>
  <si>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</si>
  <si>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</si>
  <si>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</si>
  <si>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</si>
  <si>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</si>
  <si>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</si>
  <si>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</si>
  <si>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</si>
  <si>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</si>
  <si>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</si>
  <si>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</si>
  <si>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</si>
  <si>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</si>
  <si>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</si>
  <si>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</si>
  <si>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</si>
  <si>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</si>
  <si>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</si>
  <si>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</si>
  <si>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</si>
  <si>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</si>
  <si>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</si>
  <si>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</si>
  <si>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</si>
  <si>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</si>
  <si>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</si>
  <si>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</si>
  <si>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</si>
  <si>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</si>
  <si>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</si>
  <si>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</si>
  <si>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</si>
  <si>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</si>
  <si>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</si>
  <si>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</si>
  <si>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</si>
  <si>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</si>
  <si>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</si>
  <si>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</si>
  <si>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</si>
  <si>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</si>
  <si>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</si>
  <si>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</si>
  <si>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</si>
  <si>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</si>
  <si>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</si>
  <si>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</si>
  <si>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</si>
  <si>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</si>
  <si>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</si>
  <si>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</si>
  <si>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</si>
  <si>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</si>
  <si>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</si>
  <si>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</si>
  <si>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</si>
  <si>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</si>
  <si>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</si>
  <si>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</si>
  <si>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</si>
  <si>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</si>
  <si>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</si>
  <si>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</si>
  <si>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</si>
  <si>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</si>
  <si>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</si>
  <si>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</si>
  <si>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</si>
  <si>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</si>
  <si>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</si>
  <si>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</si>
  <si>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</si>
  <si>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</si>
  <si>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</si>
  <si>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</si>
  <si>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</si>
  <si>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</si>
  <si>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</si>
  <si>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</si>
  <si>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</si>
  <si>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</si>
  <si>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</si>
  <si>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</si>
  <si>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</si>
  <si>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</si>
  <si>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</si>
  <si>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</si>
  <si>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</si>
  <si>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</si>
  <si>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</si>
  <si>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</si>
  <si>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</si>
  <si>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</si>
  <si>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</si>
  <si>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</si>
  <si>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</si>
  <si>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</si>
  <si>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</si>
  <si>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</si>
  <si>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</si>
  <si>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</si>
  <si>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</si>
  <si>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</si>
  <si>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</si>
  <si>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</si>
  <si>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</si>
  <si>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</si>
  <si>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</si>
  <si>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</si>
  <si>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</si>
  <si>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</si>
  <si>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</si>
  <si>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</si>
  <si>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</si>
  <si>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</si>
  <si>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</si>
  <si>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</si>
  <si>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</si>
  <si>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</si>
  <si>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</si>
  <si>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</si>
  <si>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</si>
  <si>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</si>
  <si>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</si>
  <si>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</si>
  <si>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</si>
  <si>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</si>
  <si>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</si>
  <si>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</si>
  <si>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</si>
  <si>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</si>
  <si>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</si>
  <si>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</si>
  <si>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</si>
  <si>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</si>
  <si>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</si>
  <si>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</si>
  <si>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</si>
  <si>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</si>
  <si>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</si>
  <si>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</si>
  <si>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</si>
  <si>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</si>
  <si>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</si>
  <si>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</si>
  <si>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</si>
  <si>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</si>
  <si>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</si>
  <si>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</si>
  <si>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</si>
  <si>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</si>
  <si>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</si>
  <si>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</si>
  <si>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</si>
  <si>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</si>
  <si>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</si>
  <si>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</si>
  <si>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</si>
  <si>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</si>
  <si>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</si>
  <si>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</si>
  <si>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</si>
  <si>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</si>
  <si>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</si>
  <si>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</si>
  <si>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</si>
  <si>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</si>
  <si>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</si>
  <si>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</si>
  <si>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</si>
  <si>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</si>
  <si>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</si>
  <si>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</si>
  <si>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</si>
  <si>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</si>
  <si>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</si>
  <si>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</si>
  <si>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</si>
  <si>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</si>
  <si>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</si>
  <si>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</si>
  <si>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</si>
  <si>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</si>
  <si>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</si>
  <si>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</si>
  <si>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</si>
  <si>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</si>
  <si>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</si>
  <si>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</si>
  <si>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</si>
  <si>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</si>
  <si>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</si>
  <si>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</si>
  <si>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</si>
  <si>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</si>
  <si>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</si>
  <si>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</si>
  <si>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</si>
  <si>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</si>
  <si>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</si>
  <si>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</si>
  <si>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</si>
  <si>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</si>
  <si>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</si>
  <si>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</si>
  <si>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</si>
  <si>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</si>
  <si>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</si>
  <si>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</si>
  <si>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</si>
  <si>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</si>
  <si>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</si>
  <si>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</si>
  <si>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</si>
  <si>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</si>
  <si>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</si>
  <si>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</si>
  <si>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</si>
  <si>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</si>
  <si>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</si>
  <si>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</si>
  <si>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</si>
  <si>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</si>
  <si>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</si>
  <si>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</si>
  <si>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</si>
  <si>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</si>
  <si>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</si>
  <si>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</si>
  <si>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</si>
  <si>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</si>
  <si>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</si>
  <si>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</si>
  <si>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</si>
  <si>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</si>
  <si>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</si>
  <si>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</si>
  <si>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</si>
  <si>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</si>
  <si>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</si>
  <si>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</si>
  <si>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</si>
  <si>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</si>
  <si>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</si>
  <si>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</si>
  <si>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</si>
  <si>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</si>
  <si>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</si>
  <si>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</si>
  <si>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</si>
  <si>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</si>
  <si>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</si>
  <si>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</si>
  <si>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</si>
  <si>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</si>
  <si>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</si>
  <si>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</si>
  <si>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</si>
  <si>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</si>
  <si>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</si>
  <si>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</si>
  <si>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</si>
  <si>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</si>
  <si>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</si>
  <si>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</si>
  <si>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</si>
  <si>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</si>
  <si>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</si>
  <si>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</si>
  <si>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</si>
  <si>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</si>
  <si>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</si>
  <si>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</si>
  <si>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</si>
  <si>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</si>
  <si>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</si>
  <si>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</si>
  <si>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</si>
  <si>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</si>
  <si>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</si>
  <si>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</si>
  <si>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</si>
  <si>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</si>
  <si>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</si>
  <si>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</si>
  <si>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</si>
  <si>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</si>
  <si>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</si>
  <si>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</si>
  <si>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</si>
  <si>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</si>
  <si>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</si>
  <si>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</si>
  <si>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</si>
  <si>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</si>
  <si>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</si>
  <si>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</si>
  <si>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</si>
  <si>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</si>
  <si>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</si>
  <si>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</si>
  <si>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</si>
  <si>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</si>
  <si>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</si>
  <si>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</si>
  <si>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</si>
  <si>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</si>
  <si>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</si>
  <si>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</si>
  <si>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</si>
  <si>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</si>
  <si>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</si>
  <si>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</si>
  <si>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</si>
  <si>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</si>
  <si>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</si>
  <si>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</si>
  <si>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</si>
  <si>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</si>
  <si>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</si>
  <si>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</si>
  <si>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</si>
  <si>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</si>
  <si>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</si>
  <si>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</si>
  <si>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</si>
  <si>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</si>
  <si>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</si>
  <si>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</si>
  <si>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</si>
  <si>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</si>
  <si>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</si>
  <si>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</si>
  <si>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</si>
  <si>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</si>
  <si>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</si>
  <si>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</si>
  <si>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</si>
  <si>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</si>
  <si>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</si>
  <si>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</si>
  <si>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</si>
  <si>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</si>
  <si>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</si>
  <si>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</si>
  <si>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</si>
  <si>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</si>
  <si>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</si>
  <si>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</si>
  <si>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</si>
  <si>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</si>
  <si>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</si>
  <si>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</si>
  <si>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</si>
  <si>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</si>
  <si>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</si>
  <si>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</si>
  <si>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</si>
  <si>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</si>
  <si>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</si>
  <si>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</si>
  <si>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</si>
  <si>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</si>
  <si>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</si>
  <si>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</si>
  <si>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</si>
  <si>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</si>
  <si>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</si>
  <si>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</si>
  <si>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</si>
  <si>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</si>
  <si>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</si>
  <si>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</si>
  <si>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</si>
  <si>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</si>
  <si>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</si>
  <si>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</si>
  <si>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</si>
  <si>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</si>
  <si>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</si>
  <si>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</si>
  <si>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</si>
  <si>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</si>
  <si>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</si>
  <si>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</si>
  <si>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</si>
  <si>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</si>
  <si>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</si>
  <si>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</si>
  <si>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</si>
  <si>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</si>
  <si>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</si>
  <si>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</si>
  <si>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</si>
  <si>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</si>
  <si>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</si>
  <si>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</si>
  <si>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</si>
  <si>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</si>
  <si>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</si>
  <si>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</si>
  <si>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</si>
  <si>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</si>
  <si>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</si>
  <si>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</si>
  <si>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</si>
  <si>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</si>
  <si>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</si>
  <si>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</si>
  <si>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</si>
  <si>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</si>
  <si>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</si>
  <si>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</si>
  <si>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</si>
  <si>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</si>
  <si>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</si>
  <si>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</si>
  <si>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</si>
  <si>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</si>
  <si>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</si>
  <si>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</si>
  <si>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</si>
  <si>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</si>
  <si>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</si>
  <si>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</si>
  <si>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</si>
  <si>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</si>
  <si>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</si>
  <si>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</si>
  <si>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</si>
  <si>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</si>
  <si>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</si>
  <si>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</si>
  <si>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</si>
  <si>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</si>
  <si>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</si>
  <si>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</si>
  <si>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</si>
  <si>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</si>
  <si>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</si>
  <si>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</si>
  <si>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</si>
  <si>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</si>
  <si>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</si>
  <si>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</si>
  <si>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</si>
  <si>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</si>
  <si>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</si>
  <si>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</si>
  <si>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</si>
  <si>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</si>
  <si>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</si>
  <si>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</si>
  <si>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</si>
  <si>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</si>
  <si>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</si>
  <si>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</si>
  <si>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</si>
  <si>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</si>
  <si>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</si>
  <si>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</si>
  <si>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</si>
  <si>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</si>
  <si>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</si>
  <si>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</si>
  <si>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</si>
  <si>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</si>
  <si>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</si>
  <si>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</si>
  <si>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</si>
  <si>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</si>
  <si>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</si>
  <si>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</si>
  <si>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</si>
  <si>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</si>
  <si>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</si>
  <si>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</si>
  <si>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</si>
  <si>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</si>
  <si>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</si>
  <si>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</si>
  <si>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</si>
  <si>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</si>
  <si>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</si>
  <si>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</si>
  <si>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</si>
  <si>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</si>
  <si>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</si>
  <si>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</si>
  <si>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</si>
  <si>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</si>
  <si>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</si>
  <si>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</si>
  <si>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</si>
  <si>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</si>
  <si>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</si>
  <si>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</si>
  <si>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</si>
  <si>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</si>
  <si>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</si>
  <si>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</si>
  <si>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</si>
  <si>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</si>
  <si>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</si>
  <si>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</si>
  <si>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</si>
  <si>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</si>
  <si>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</si>
  <si>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</si>
  <si>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</si>
  <si>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</si>
  <si>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</si>
  <si>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</si>
  <si>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</si>
  <si>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</si>
  <si>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</si>
  <si>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</si>
  <si>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</si>
  <si>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</si>
  <si>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</si>
  <si>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</si>
  <si>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</si>
  <si>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</si>
  <si>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</si>
  <si>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</si>
  <si>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</si>
  <si>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</si>
  <si>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</si>
  <si>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</si>
  <si>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</si>
  <si>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</si>
  <si>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</si>
  <si>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</si>
  <si>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</si>
  <si>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</si>
  <si>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</si>
  <si>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</si>
  <si>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</si>
  <si>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</si>
  <si>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</si>
  <si>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</si>
  <si>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</si>
  <si>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</si>
  <si>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</si>
  <si>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</si>
  <si>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</si>
  <si>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</si>
  <si>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</si>
  <si>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</si>
  <si>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</si>
  <si>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</si>
  <si>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</si>
  <si>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</si>
  <si>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</si>
  <si>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</si>
  <si>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</si>
  <si>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</si>
  <si>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</si>
  <si>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</si>
  <si>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</si>
  <si>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</si>
  <si>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</si>
  <si>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</si>
  <si>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</si>
  <si>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</si>
  <si>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</si>
  <si>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</si>
  <si>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</si>
  <si>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</si>
  <si>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</si>
  <si>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</si>
  <si>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</si>
  <si>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</si>
  <si>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</si>
  <si>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</si>
  <si>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</si>
  <si>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</si>
  <si>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</si>
  <si>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</si>
  <si>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</si>
  <si>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</si>
  <si>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</si>
  <si>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</si>
  <si>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</si>
  <si>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</si>
  <si>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</si>
  <si>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</si>
  <si>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</si>
  <si>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</si>
  <si>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</si>
  <si>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</si>
  <si>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</si>
  <si>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</si>
  <si>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</si>
  <si>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</si>
  <si>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</si>
  <si>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</si>
  <si>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</si>
  <si>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</si>
  <si>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</si>
  <si>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</si>
  <si>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</si>
  <si>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</si>
  <si>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</si>
  <si>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</si>
  <si>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</si>
  <si>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</si>
  <si>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</si>
  <si>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</si>
  <si>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</si>
  <si>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</si>
  <si>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</si>
  <si>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</si>
  <si>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</si>
  <si>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</si>
  <si>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</si>
  <si>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</si>
  <si>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</si>
  <si>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</si>
  <si>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</si>
  <si>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</si>
  <si>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</si>
  <si>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</si>
  <si>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</si>
  <si>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</si>
  <si>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</si>
  <si>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</si>
  <si>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</si>
  <si>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</si>
  <si>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</si>
  <si>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</si>
  <si>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</si>
  <si>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</si>
  <si>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</si>
  <si>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</si>
  <si>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</si>
  <si>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</si>
  <si>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</si>
  <si>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</si>
  <si>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</si>
  <si>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</si>
  <si>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</si>
  <si>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</si>
  <si>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</si>
  <si>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</si>
  <si>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</si>
  <si>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</si>
  <si>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</si>
  <si>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</si>
  <si>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</si>
  <si>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</si>
  <si>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</si>
  <si>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</si>
  <si>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</si>
  <si>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</si>
  <si>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</si>
  <si>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</si>
  <si>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</si>
  <si>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</si>
  <si>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</si>
  <si>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</si>
  <si>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</si>
  <si>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</si>
  <si>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</si>
  <si>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</si>
  <si>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</si>
  <si>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</si>
  <si>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</si>
  <si>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</si>
  <si>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</si>
  <si>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</si>
  <si>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</si>
  <si>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</si>
  <si>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</si>
  <si>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</si>
  <si>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</si>
  <si>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</si>
  <si>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</si>
  <si>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</si>
  <si>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</si>
  <si>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</si>
  <si>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</si>
  <si>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</si>
  <si>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</si>
  <si>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</si>
  <si>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</si>
  <si>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</si>
  <si>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</si>
  <si>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</si>
  <si>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</si>
  <si>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</si>
  <si>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</si>
  <si>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</si>
  <si>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</si>
  <si>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</si>
  <si>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</si>
  <si>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</si>
  <si>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</si>
  <si>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</si>
  <si>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</si>
  <si>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</si>
  <si>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</si>
  <si>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</si>
  <si>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</si>
  <si>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</si>
  <si>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</si>
  <si>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</si>
  <si>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</si>
  <si>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</si>
  <si>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</si>
  <si>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</si>
  <si>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</si>
  <si>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</si>
  <si>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</si>
  <si>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</si>
  <si>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</si>
  <si>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</si>
  <si>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</si>
  <si>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</si>
  <si>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</si>
  <si>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</si>
  <si>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</si>
  <si>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</si>
  <si>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</si>
  <si>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</si>
  <si>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</si>
  <si>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</si>
  <si>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</si>
  <si>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</si>
  <si>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</si>
  <si>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</si>
  <si>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</si>
  <si>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</si>
  <si>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</si>
  <si>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</si>
  <si>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</si>
  <si>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</si>
  <si>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</si>
  <si>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</si>
  <si>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</si>
  <si>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</si>
  <si>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</si>
  <si>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</si>
  <si>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</si>
  <si>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</si>
  <si>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</si>
  <si>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</si>
  <si>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</si>
  <si>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</si>
  <si>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</si>
  <si>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</si>
  <si>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</si>
  <si>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</si>
  <si>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</si>
  <si>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</si>
  <si>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</si>
  <si>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</si>
  <si>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</si>
  <si>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</si>
  <si>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</si>
  <si>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</si>
  <si>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</si>
  <si>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</si>
  <si>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</si>
  <si>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</si>
  <si>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</si>
  <si>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</si>
  <si>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</si>
  <si>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</si>
  <si>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</si>
  <si>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</si>
  <si>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</si>
  <si>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</si>
  <si>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</si>
  <si>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</si>
  <si>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</si>
  <si>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</si>
  <si>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</si>
  <si>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</si>
  <si>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</si>
  <si>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</si>
  <si>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</si>
  <si>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</si>
  <si>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</si>
  <si>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</si>
  <si>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</si>
  <si>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</si>
  <si>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</si>
  <si>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</si>
  <si>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</si>
  <si>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</si>
  <si>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</si>
  <si>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</si>
  <si>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</si>
  <si>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</si>
  <si>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</si>
  <si>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</si>
  <si>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</si>
  <si>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</si>
  <si>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</si>
  <si>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</si>
  <si>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</si>
  <si>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</si>
  <si>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</si>
  <si>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</si>
  <si>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</si>
  <si>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</si>
  <si>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</si>
  <si>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</si>
  <si>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</si>
  <si>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</si>
  <si>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</si>
  <si>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</si>
  <si>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</si>
  <si>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</si>
  <si>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</si>
  <si>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</si>
  <si>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</si>
  <si>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</si>
  <si>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</si>
  <si>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</si>
  <si>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</si>
  <si>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</si>
  <si>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</si>
  <si>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</si>
  <si>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</si>
  <si>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</si>
  <si>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</si>
  <si>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</si>
  <si>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</si>
  <si>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</si>
  <si>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</si>
  <si>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</si>
  <si>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</si>
  <si>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</si>
  <si>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</si>
  <si>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</si>
  <si>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</si>
  <si>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</si>
  <si>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</si>
  <si>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</si>
  <si>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</si>
  <si>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</si>
  <si>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</si>
  <si>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</si>
  <si>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</si>
  <si>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</si>
  <si>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</si>
  <si>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</si>
  <si>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</si>
  <si>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</si>
  <si>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</si>
  <si>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</si>
  <si>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</si>
  <si>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</si>
  <si>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</si>
  <si>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</si>
  <si>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</si>
  <si>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</si>
  <si>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</si>
  <si>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</si>
  <si>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</si>
  <si>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</si>
  <si>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</si>
  <si>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</si>
  <si>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</si>
  <si>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</si>
  <si>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</si>
  <si>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</si>
  <si>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</si>
  <si>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</si>
  <si>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</si>
  <si>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</si>
  <si>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</si>
  <si>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</si>
  <si>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</si>
  <si>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</si>
  <si>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</si>
  <si>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</si>
  <si>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</si>
  <si>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</si>
  <si>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</si>
  <si>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</si>
  <si>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</si>
  <si>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</si>
  <si>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</si>
  <si>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</si>
  <si>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</si>
  <si>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</si>
  <si>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</si>
  <si>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</si>
  <si>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</si>
  <si>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</si>
  <si>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</si>
  <si>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</si>
  <si>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</si>
  <si>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</si>
  <si>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</si>
  <si>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</si>
  <si>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</si>
  <si>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</si>
  <si>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</si>
  <si>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</si>
  <si>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</si>
  <si>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</si>
  <si>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</si>
  <si>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</si>
  <si>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</si>
  <si>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</si>
  <si>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</si>
  <si>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</si>
  <si>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</si>
  <si>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</si>
  <si>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</si>
  <si>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</si>
  <si>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</si>
  <si>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</si>
  <si>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</si>
  <si>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</si>
  <si>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</si>
  <si>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</si>
  <si>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</si>
  <si>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</si>
  <si>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</si>
  <si>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</si>
  <si>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</si>
  <si>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</si>
  <si>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</si>
  <si>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</si>
  <si>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</si>
  <si>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</si>
  <si>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</si>
  <si>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</si>
  <si>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</si>
  <si>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</si>
  <si>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</si>
  <si>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</si>
  <si>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</si>
  <si>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</si>
  <si>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</si>
  <si>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</si>
  <si>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</si>
  <si>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</si>
  <si>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</si>
  <si>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</si>
  <si>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</si>
  <si>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</si>
  <si>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</si>
  <si>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</si>
  <si>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</si>
  <si>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</si>
  <si>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</si>
  <si>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</si>
  <si>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</si>
  <si>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</si>
  <si>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</si>
  <si>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</si>
  <si>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</si>
  <si>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</si>
  <si>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</si>
  <si>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</si>
  <si>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</si>
  <si>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</si>
  <si>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</si>
  <si>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</si>
  <si>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</si>
  <si>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</si>
  <si>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</si>
  <si>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</si>
  <si>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</si>
  <si>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</si>
  <si>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</si>
  <si>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</si>
  <si>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</si>
  <si>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</si>
  <si>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</si>
  <si>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</si>
  <si>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</si>
  <si>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</si>
  <si>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</si>
  <si>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</si>
  <si>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</si>
  <si>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</si>
  <si>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</si>
  <si>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</si>
  <si>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</si>
  <si>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</si>
  <si>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</si>
  <si>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</si>
  <si>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</si>
  <si>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</si>
  <si>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</si>
  <si>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</si>
  <si>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</si>
  <si>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</si>
  <si>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</si>
  <si>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</si>
  <si>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</si>
  <si>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</si>
  <si>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</si>
  <si>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</si>
  <si>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</si>
  <si>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</si>
  <si>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</si>
  <si>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</si>
  <si>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</si>
  <si>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</si>
  <si>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</si>
  <si>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</si>
  <si>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</si>
  <si>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</si>
  <si>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</si>
  <si>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</si>
  <si>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</si>
  <si>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</si>
  <si>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</si>
  <si>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</si>
  <si>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</si>
  <si>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</si>
  <si>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</si>
  <si>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</si>
  <si>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</si>
  <si>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</si>
  <si>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</si>
  <si>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</si>
  <si>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</si>
  <si>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</si>
  <si>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</si>
  <si>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</si>
  <si>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</si>
  <si>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</si>
  <si>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</si>
  <si>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</si>
  <si>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</si>
  <si>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</si>
  <si>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</si>
  <si>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</si>
  <si>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</si>
  <si>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</si>
  <si>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</si>
  <si>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</si>
  <si>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</si>
  <si>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</si>
  <si>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</si>
  <si>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</si>
  <si>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</si>
  <si>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</si>
  <si>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</si>
  <si>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</si>
  <si>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</si>
  <si>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</si>
  <si>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</si>
  <si>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</si>
  <si>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</si>
  <si>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</si>
  <si>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</si>
  <si>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</si>
  <si>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</si>
  <si>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</si>
  <si>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</si>
  <si>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</si>
  <si>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</si>
  <si>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</si>
  <si>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</si>
  <si>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</si>
  <si>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</si>
  <si>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</si>
  <si>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</si>
  <si>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</si>
  <si>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</si>
  <si>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</si>
  <si>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</si>
  <si>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</si>
  <si>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</si>
  <si>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</si>
  <si>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</si>
  <si>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</si>
  <si>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</si>
  <si>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</si>
  <si>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</si>
  <si>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</si>
  <si>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</si>
  <si>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</si>
  <si>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</si>
  <si>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</si>
  <si>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</si>
  <si>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</si>
  <si>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</si>
  <si>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</si>
  <si>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</si>
  <si>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</si>
  <si>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</si>
  <si>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</si>
  <si>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</si>
  <si>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</si>
  <si>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</si>
  <si>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</si>
  <si>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</si>
  <si>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</si>
  <si>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</si>
  <si>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</si>
  <si>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</si>
  <si>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</si>
  <si>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</si>
  <si>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</si>
  <si>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</si>
  <si>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</si>
  <si>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</si>
  <si>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</si>
  <si>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</si>
  <si>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</si>
  <si>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</si>
  <si>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</si>
  <si>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</si>
  <si>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</si>
  <si>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</si>
  <si>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</si>
  <si>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</si>
  <si>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</si>
  <si>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</si>
  <si>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</si>
  <si>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</si>
  <si>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</si>
  <si>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</si>
  <si>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</si>
  <si>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</si>
  <si>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</si>
  <si>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</si>
  <si>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</si>
  <si>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</si>
  <si>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</si>
  <si>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</si>
  <si>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</si>
  <si>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</si>
  <si>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</si>
  <si>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</si>
  <si>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</si>
  <si>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</si>
  <si>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</si>
  <si>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</si>
  <si>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</si>
  <si>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</si>
  <si>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</si>
  <si>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</si>
  <si>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</si>
  <si>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</si>
  <si>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</si>
  <si>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</si>
  <si>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</si>
  <si>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</si>
  <si>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</si>
  <si>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</si>
  <si>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</si>
  <si>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</si>
  <si>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</si>
  <si>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</si>
  <si>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</si>
  <si>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</si>
  <si>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</si>
  <si>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</si>
  <si>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</si>
  <si>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</si>
  <si>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</si>
  <si>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</si>
  <si>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</si>
  <si>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</si>
  <si>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</si>
  <si>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</si>
  <si>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</si>
  <si>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</si>
  <si>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</si>
  <si>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</si>
  <si>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</si>
  <si>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</si>
  <si>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</si>
  <si>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</si>
  <si>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</si>
  <si>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</si>
  <si>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</si>
  <si>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</si>
  <si>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</si>
  <si>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</si>
  <si>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</si>
  <si>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</si>
  <si>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</si>
  <si>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</si>
  <si>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</si>
  <si>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</si>
  <si>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</si>
  <si>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</si>
  <si>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</si>
  <si>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</si>
  <si>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</si>
  <si>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</si>
  <si>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</si>
  <si>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</si>
  <si>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</si>
  <si>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</si>
  <si>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</si>
  <si>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</si>
  <si>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</si>
  <si>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</si>
  <si>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</si>
  <si>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</si>
  <si>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</si>
  <si>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</si>
  <si>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</si>
  <si>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</si>
  <si>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</si>
  <si>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</si>
  <si>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</si>
  <si>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</si>
  <si>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</si>
  <si>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</si>
  <si>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</si>
  <si>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</si>
  <si>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</si>
  <si>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</si>
  <si>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</si>
  <si>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</si>
  <si>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</si>
  <si>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</si>
  <si>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</si>
  <si>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</si>
  <si>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</si>
  <si>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</si>
  <si>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</si>
  <si>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</si>
  <si>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</si>
  <si>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</si>
  <si>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</si>
  <si>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</si>
  <si>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</si>
  <si>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</si>
  <si>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</si>
  <si>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</si>
  <si>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</si>
  <si>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</si>
  <si>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</si>
  <si>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</si>
  <si>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</si>
  <si>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</si>
  <si>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</si>
  <si>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</si>
  <si>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</si>
  <si>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</si>
  <si>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</si>
  <si>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</si>
  <si>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</si>
  <si>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</si>
  <si>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</si>
  <si>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</si>
  <si>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</si>
  <si>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</si>
  <si>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</si>
  <si>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</si>
  <si>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</si>
  <si>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</si>
  <si>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</si>
  <si>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</si>
  <si>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</si>
  <si>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</si>
  <si>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</si>
  <si>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</si>
  <si>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</si>
  <si>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</si>
  <si>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</si>
  <si>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</si>
  <si>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</si>
  <si>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</si>
  <si>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</si>
  <si>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</si>
  <si>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</si>
  <si>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</si>
  <si>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</si>
  <si>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</si>
  <si>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</si>
  <si>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</si>
  <si>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</si>
  <si>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</si>
  <si>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</si>
  <si>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</si>
  <si>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</si>
  <si>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</si>
  <si>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</si>
  <si>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</si>
  <si>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</si>
  <si>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</si>
  <si>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</si>
  <si>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</si>
  <si>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</si>
  <si>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</si>
  <si>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</si>
  <si>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</si>
  <si>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</si>
  <si>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</si>
  <si>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</si>
  <si>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</si>
  <si>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</si>
  <si>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</si>
  <si>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</si>
  <si>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</si>
  <si>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</si>
  <si>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</si>
  <si>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</si>
  <si>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</si>
  <si>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</si>
  <si>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</si>
  <si>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</si>
  <si>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</si>
  <si>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</si>
  <si>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</si>
  <si>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</si>
  <si>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</si>
  <si>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</si>
  <si>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</si>
  <si>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</si>
  <si>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</si>
  <si>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</si>
  <si>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</si>
  <si>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</si>
  <si>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</si>
  <si>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</si>
  <si>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</si>
  <si>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</si>
  <si>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</si>
  <si>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</si>
  <si>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</si>
  <si>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</si>
  <si>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</si>
  <si>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</si>
  <si>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</si>
  <si>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</si>
  <si>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</si>
  <si>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</si>
  <si>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</si>
  <si>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</si>
  <si>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</si>
  <si>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</si>
  <si>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</si>
  <si>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</si>
  <si>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</si>
  <si>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</si>
  <si>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</si>
  <si>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</si>
  <si>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</si>
  <si>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</si>
  <si>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</si>
  <si>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</si>
  <si>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</si>
  <si>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</si>
  <si>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</si>
  <si>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</si>
  <si>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</si>
  <si>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</si>
  <si>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</si>
  <si>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</si>
  <si>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</si>
  <si>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</si>
  <si>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</si>
  <si>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</si>
  <si>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</si>
  <si>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</si>
  <si>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</si>
  <si>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</si>
  <si>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</si>
  <si>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</si>
  <si>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</si>
  <si>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</si>
  <si>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</si>
  <si>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</si>
  <si>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</si>
  <si>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</si>
  <si>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</si>
  <si>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</si>
  <si>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</si>
  <si>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</si>
  <si>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</si>
  <si>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</si>
  <si>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</si>
  <si>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</si>
  <si>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</si>
  <si>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</si>
  <si>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</si>
  <si>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</si>
  <si>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</si>
  <si>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</si>
  <si>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</si>
  <si>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</si>
  <si>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</si>
  <si>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</si>
  <si>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</si>
  <si>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</si>
  <si>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</si>
  <si>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</si>
  <si>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</si>
  <si>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</si>
  <si>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</si>
  <si>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</si>
  <si>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</si>
  <si>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</si>
  <si>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</si>
  <si>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</si>
  <si>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</si>
  <si>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</si>
  <si>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</si>
  <si>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</si>
  <si>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</si>
  <si>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</si>
  <si>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</si>
  <si>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</si>
  <si>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</si>
  <si>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</si>
  <si>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</si>
  <si>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</si>
  <si>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</si>
  <si>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</si>
  <si>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</si>
  <si>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</si>
  <si>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</si>
  <si>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</si>
  <si>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</si>
  <si>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</si>
  <si>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</si>
  <si>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</si>
  <si>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</si>
  <si>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</si>
  <si>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</si>
  <si>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</si>
  <si>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</si>
  <si>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</si>
  <si>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</si>
  <si>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</si>
  <si>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</si>
  <si>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</si>
  <si>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</si>
  <si>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</si>
  <si>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</si>
  <si>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</si>
  <si>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</si>
  <si>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</si>
  <si>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</si>
  <si>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</si>
  <si>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</si>
  <si>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</si>
  <si>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</si>
  <si>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</si>
  <si>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</si>
  <si>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</si>
  <si>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</si>
  <si>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</si>
  <si>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</si>
  <si>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</si>
  <si>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</si>
  <si>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</si>
  <si>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</si>
  <si>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</si>
  <si>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</si>
  <si>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</si>
  <si>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</si>
  <si>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</si>
  <si>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</si>
  <si>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</si>
  <si>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</si>
  <si>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</si>
  <si>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</si>
  <si>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</si>
  <si>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</si>
  <si>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</si>
  <si>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</si>
  <si>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</si>
  <si>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</si>
  <si>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</si>
  <si>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</si>
  <si>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</si>
  <si>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</si>
  <si>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</si>
  <si>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</si>
  <si>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</si>
  <si>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</si>
  <si>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</si>
  <si>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</si>
  <si>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</si>
  <si>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</si>
  <si>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</si>
  <si>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</si>
  <si>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</si>
  <si>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</si>
  <si>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</si>
  <si>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</si>
  <si>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</si>
  <si>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</si>
  <si>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</si>
  <si>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</si>
  <si>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</si>
  <si>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</si>
  <si>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</si>
  <si>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</si>
  <si>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</si>
  <si>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</si>
  <si>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</si>
  <si>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</si>
  <si>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</si>
  <si>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</si>
  <si>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</si>
  <si>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</si>
  <si>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</si>
  <si>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</si>
  <si>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</si>
  <si>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</si>
  <si>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</si>
  <si>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</si>
  <si>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</si>
  <si>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</si>
  <si>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</si>
  <si>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</si>
  <si>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</si>
  <si>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</si>
  <si>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</si>
  <si>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</si>
  <si>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</si>
  <si>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</si>
  <si>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</si>
  <si>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</si>
  <si>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</si>
  <si>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</si>
  <si>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</si>
  <si>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</si>
  <si>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</si>
  <si>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</si>
  <si>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</si>
  <si>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</si>
  <si>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</si>
  <si>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</si>
  <si>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</si>
  <si>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</si>
  <si>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</si>
  <si>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</si>
  <si>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</si>
  <si>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</si>
  <si>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</si>
  <si>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</si>
  <si>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</si>
  <si>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</si>
  <si>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</si>
  <si>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</si>
  <si>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</si>
  <si>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</si>
  <si>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</si>
  <si>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</si>
  <si>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</si>
  <si>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</si>
  <si>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</si>
  <si>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</si>
  <si>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</si>
  <si>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</si>
  <si>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</si>
  <si>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</si>
  <si>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</si>
  <si>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</si>
  <si>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</si>
  <si>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</si>
  <si>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</si>
  <si>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</si>
  <si>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</si>
  <si>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</si>
  <si>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</si>
  <si>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</si>
  <si>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</si>
  <si>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</si>
  <si>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</si>
  <si>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</si>
  <si>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</si>
  <si>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</si>
  <si>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</si>
  <si>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</si>
  <si>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</si>
  <si>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</si>
  <si>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</si>
  <si>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</si>
  <si>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</si>
  <si>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</si>
  <si>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</si>
  <si>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</si>
  <si>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</si>
  <si>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</si>
  <si>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</si>
  <si>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</si>
  <si>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</si>
  <si>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</si>
  <si>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</si>
  <si>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</si>
  <si>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</si>
  <si>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</si>
  <si>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</si>
  <si>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</si>
  <si>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</si>
  <si>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</si>
  <si>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</si>
  <si>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</si>
  <si>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</si>
  <si>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</si>
  <si>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</si>
  <si>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</si>
  <si>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</si>
  <si>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</si>
  <si>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</si>
  <si>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</si>
  <si>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</si>
  <si>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</si>
  <si>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</si>
  <si>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</si>
  <si>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</si>
  <si>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</si>
  <si>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</si>
  <si>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</si>
  <si>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</si>
  <si>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</si>
  <si>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</si>
  <si>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</si>
  <si>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</si>
  <si>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</si>
  <si>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</si>
  <si>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</si>
  <si>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</si>
  <si>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</si>
  <si>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</si>
  <si>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</si>
  <si>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</si>
  <si>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</si>
  <si>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</si>
  <si>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</si>
  <si>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</si>
  <si>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</si>
  <si>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</si>
  <si>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</si>
  <si>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</si>
  <si>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</si>
  <si>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</si>
  <si>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</si>
  <si>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</si>
  <si>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</si>
  <si>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</si>
  <si>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</si>
  <si>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</si>
  <si>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</si>
  <si>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</si>
  <si>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</si>
  <si>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</si>
  <si>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</si>
  <si>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</si>
  <si>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</si>
  <si>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</si>
  <si>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</si>
  <si>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</si>
  <si>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</si>
  <si>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</si>
  <si>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</si>
  <si>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</si>
  <si>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</si>
  <si>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</si>
  <si>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</si>
  <si>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</si>
  <si>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</si>
  <si>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</si>
  <si>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</si>
  <si>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</si>
  <si>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</si>
  <si>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</si>
  <si>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</si>
  <si>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</si>
  <si>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</si>
  <si>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</si>
  <si>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</si>
  <si>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</si>
  <si>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</si>
  <si>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</si>
  <si>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</si>
  <si>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</si>
  <si>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</si>
  <si>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</si>
  <si>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</si>
  <si>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</si>
  <si>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</si>
  <si>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</si>
  <si>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</si>
  <si>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</si>
  <si>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</si>
  <si>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</si>
  <si>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</si>
  <si>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</si>
  <si>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</si>
  <si>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</si>
  <si>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</si>
  <si>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</si>
  <si>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</si>
  <si>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</si>
  <si>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</si>
  <si>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</si>
  <si>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</si>
  <si>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</si>
  <si>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</si>
  <si>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</si>
  <si>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</si>
  <si>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</si>
  <si>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</si>
  <si>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</si>
  <si>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</si>
  <si>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</si>
  <si>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</si>
  <si>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</si>
  <si>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</si>
  <si>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</si>
  <si>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</si>
  <si>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</si>
  <si>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</si>
  <si>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</si>
  <si>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</si>
  <si>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</si>
  <si>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</si>
  <si>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</si>
  <si>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</si>
  <si>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</si>
  <si>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</si>
  <si>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</si>
  <si>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</si>
  <si>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</si>
  <si>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</si>
  <si>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</si>
  <si>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</si>
  <si>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</si>
  <si>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</si>
  <si>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</si>
  <si>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</si>
  <si>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</si>
  <si>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</si>
  <si>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</si>
  <si>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</si>
  <si>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</si>
  <si>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</si>
  <si>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</si>
  <si>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</si>
  <si>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</si>
  <si>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</si>
  <si>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</si>
  <si>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</si>
  <si>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</si>
  <si>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</si>
  <si>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</si>
  <si>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</si>
  <si>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</si>
  <si>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</si>
  <si>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</si>
  <si>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</si>
  <si>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</si>
  <si>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</si>
  <si>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</si>
  <si>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</si>
  <si>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</si>
  <si>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</si>
  <si>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</si>
  <si>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</si>
  <si>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</si>
  <si>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</si>
  <si>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</si>
  <si>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</si>
  <si>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</si>
  <si>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</si>
  <si>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</si>
  <si>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</si>
  <si>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</si>
  <si>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</si>
  <si>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</si>
  <si>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</si>
  <si>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</si>
  <si>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</si>
  <si>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</si>
  <si>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</si>
  <si>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</si>
  <si>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</si>
  <si>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</si>
  <si>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</si>
  <si>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</si>
  <si>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</si>
  <si>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</si>
  <si>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</si>
  <si>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</si>
  <si>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</si>
  <si>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</si>
  <si>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</si>
  <si>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</si>
  <si>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</si>
  <si>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</si>
  <si>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</si>
  <si>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</si>
  <si>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</si>
  <si>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</si>
  <si>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</si>
  <si>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</si>
  <si>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</si>
  <si>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</si>
  <si>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</si>
  <si>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</si>
  <si>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</si>
  <si>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</si>
  <si>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</si>
  <si>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</si>
  <si>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</si>
  <si>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</si>
  <si>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</si>
  <si>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</si>
  <si>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</si>
  <si>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</si>
  <si>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</si>
  <si>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</si>
  <si>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</si>
  <si>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</si>
  <si>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</si>
  <si>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</si>
  <si>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</si>
  <si>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</si>
  <si>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</si>
  <si>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</si>
  <si>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</si>
  <si>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</si>
  <si>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</si>
  <si>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</si>
  <si>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</si>
  <si>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</si>
  <si>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</si>
  <si>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</si>
  <si>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</si>
  <si>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</si>
  <si>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</si>
  <si>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</si>
  <si>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</si>
  <si>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</si>
  <si>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</si>
  <si>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</si>
  <si>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</si>
  <si>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</si>
  <si>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</si>
  <si>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</si>
  <si>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</si>
  <si>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</si>
  <si>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</si>
  <si>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</si>
  <si>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</si>
  <si>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</si>
  <si>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</si>
  <si>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</si>
  <si>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</si>
  <si>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</si>
  <si>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</si>
  <si>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</si>
  <si>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</si>
  <si>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</si>
  <si>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</si>
  <si>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</si>
  <si>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</si>
  <si>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</si>
  <si>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</si>
  <si>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</si>
  <si>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</si>
  <si>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</si>
  <si>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</si>
  <si>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</si>
  <si>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</si>
  <si>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</si>
  <si>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</si>
  <si>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</si>
  <si>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</si>
  <si>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</si>
  <si>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</si>
  <si>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</si>
  <si>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</si>
  <si>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</si>
  <si>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</si>
  <si>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</si>
  <si>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</si>
  <si>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</si>
  <si>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</si>
  <si>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</si>
  <si>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</si>
  <si>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</si>
  <si>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</si>
  <si>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</si>
  <si>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</si>
  <si>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</si>
  <si>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</si>
  <si>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</si>
  <si>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</si>
  <si>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</si>
  <si>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</si>
  <si>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</si>
  <si>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</si>
  <si>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</si>
  <si>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</si>
  <si>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</si>
  <si>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</si>
  <si>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</si>
  <si>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</si>
  <si>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</si>
  <si>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</si>
  <si>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</si>
  <si>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</si>
  <si>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</si>
  <si>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</si>
  <si>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</si>
  <si>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</si>
  <si>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</si>
  <si>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</si>
  <si>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</si>
  <si>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</si>
  <si>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</si>
  <si>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</si>
  <si>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</si>
  <si>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</si>
  <si>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</si>
  <si>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</si>
  <si>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</si>
  <si>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</si>
  <si>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</si>
  <si>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</si>
  <si>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</si>
  <si>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</si>
  <si>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</si>
  <si>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</si>
  <si>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</si>
  <si>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</si>
  <si>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</si>
  <si>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</si>
  <si>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</si>
  <si>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</si>
  <si>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</si>
  <si>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</si>
  <si>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</si>
  <si>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</si>
  <si>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</si>
  <si>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</si>
  <si>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</si>
  <si>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</si>
  <si>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</si>
  <si>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</si>
  <si>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</si>
  <si>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</si>
  <si>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</si>
  <si>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</si>
  <si>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</si>
  <si>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</si>
  <si>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</si>
  <si>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</si>
  <si>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</si>
  <si>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</si>
  <si>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</si>
  <si>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</si>
  <si>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</si>
  <si>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</si>
  <si>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</si>
  <si>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</si>
  <si>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</si>
  <si>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</si>
  <si>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</si>
  <si>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</si>
  <si>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</si>
  <si>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</si>
  <si>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</si>
  <si>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</si>
  <si>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</si>
  <si>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</si>
  <si>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</si>
  <si>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</si>
  <si>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</si>
  <si>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</si>
  <si>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</si>
  <si>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</si>
  <si>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</si>
  <si>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</si>
  <si>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</si>
  <si>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</si>
  <si>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</si>
  <si>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</si>
  <si>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</si>
  <si>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</si>
  <si>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</si>
  <si>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</si>
  <si>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</si>
  <si>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</si>
  <si>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</si>
  <si>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</si>
  <si>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</si>
  <si>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</si>
  <si>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</si>
  <si>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</si>
  <si>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</si>
  <si>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</si>
  <si>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</si>
  <si>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</si>
  <si>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</si>
  <si>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</si>
  <si>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</si>
  <si>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</si>
  <si>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</si>
  <si>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</si>
  <si>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</si>
  <si>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</si>
  <si>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</si>
  <si>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</si>
  <si>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</si>
  <si>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</si>
  <si>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</si>
  <si>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</si>
  <si>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</si>
  <si>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</si>
  <si>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</si>
  <si>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</si>
  <si>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</si>
  <si>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</si>
  <si>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</si>
  <si>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</si>
  <si>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</si>
  <si>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</si>
  <si>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</si>
  <si>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</si>
  <si>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</si>
  <si>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</si>
  <si>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</si>
  <si>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</si>
  <si>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</si>
  <si>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</si>
  <si>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</si>
  <si>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</si>
  <si>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</si>
  <si>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</si>
  <si>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</si>
  <si>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</si>
  <si>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</si>
  <si>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</si>
  <si>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</si>
  <si>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</si>
  <si>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</si>
  <si>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</si>
  <si>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</si>
  <si>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</si>
  <si>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</si>
  <si>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</si>
  <si>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</si>
  <si>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</si>
  <si>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</si>
  <si>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</si>
  <si>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</si>
  <si>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</si>
  <si>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</si>
  <si>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</si>
  <si>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</si>
  <si>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</si>
  <si>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</si>
  <si>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</si>
  <si>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</si>
  <si>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</si>
  <si>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</si>
  <si>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</si>
  <si>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</si>
  <si>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</si>
  <si>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</si>
  <si>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</si>
  <si>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</si>
  <si>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</si>
  <si>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</si>
  <si>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</si>
  <si>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</si>
  <si>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</si>
  <si>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</si>
  <si>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</si>
  <si>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</si>
  <si>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</si>
  <si>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</si>
  <si>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</si>
  <si>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</si>
  <si>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</si>
  <si>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</si>
  <si>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</si>
  <si>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</si>
  <si>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</si>
  <si>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</si>
  <si>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</si>
  <si>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</si>
  <si>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</si>
  <si>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</si>
  <si>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</si>
  <si>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</si>
  <si>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</si>
  <si>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</si>
  <si>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</si>
  <si>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</si>
  <si>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</si>
  <si>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</si>
  <si>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</si>
  <si>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</si>
  <si>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</si>
  <si>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</si>
  <si>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</si>
  <si>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</si>
  <si>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</si>
  <si>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</si>
  <si>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</si>
  <si>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</si>
  <si>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</si>
  <si>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</si>
  <si>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</si>
  <si>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</si>
  <si>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</si>
  <si>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</si>
  <si>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</si>
  <si>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</si>
  <si>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</si>
  <si>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</si>
  <si>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</si>
  <si>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</si>
  <si>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</si>
  <si>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</si>
  <si>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</si>
  <si>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</si>
  <si>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</si>
  <si>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</si>
  <si>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</si>
  <si>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</si>
  <si>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</si>
  <si>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</si>
  <si>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</si>
  <si>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</si>
  <si>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</si>
  <si>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</si>
  <si>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</si>
  <si>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</si>
  <si>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</si>
  <si>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</si>
  <si>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</si>
  <si>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</si>
  <si>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</si>
  <si>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</si>
  <si>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</si>
  <si>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</si>
  <si>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</si>
  <si>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</si>
  <si>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</si>
  <si>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</si>
  <si>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</si>
  <si>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</si>
  <si>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</si>
  <si>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</si>
  <si>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</si>
  <si>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</si>
  <si>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</si>
  <si>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</si>
  <si>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</si>
  <si>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</si>
  <si>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</si>
  <si>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</si>
  <si>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</si>
  <si>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</si>
  <si>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</si>
  <si>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</si>
  <si>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</si>
  <si>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</si>
  <si>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</si>
  <si>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</si>
  <si>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</si>
  <si>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</si>
  <si>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</si>
  <si>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</si>
  <si>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</si>
  <si>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</si>
  <si>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</si>
  <si>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</si>
  <si>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</si>
  <si>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</si>
  <si>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</si>
  <si>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</si>
  <si>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</si>
  <si>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</si>
  <si>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</si>
  <si>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</si>
  <si>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</si>
  <si>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</si>
  <si>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</si>
  <si>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</si>
  <si>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</si>
  <si>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</si>
  <si>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</si>
  <si>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</si>
  <si>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</si>
  <si>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</si>
  <si>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</si>
  <si>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</si>
  <si>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</si>
  <si>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</si>
  <si>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</si>
  <si>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</si>
  <si>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</si>
  <si>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</si>
  <si>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</si>
  <si>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</si>
  <si>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</si>
  <si>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</si>
  <si>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</si>
  <si>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</si>
  <si>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</si>
  <si>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</si>
  <si>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</si>
  <si>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</si>
  <si>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</si>
  <si>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</si>
  <si>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</si>
  <si>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</si>
  <si>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</si>
  <si>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</si>
  <si>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</si>
  <si>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</si>
  <si>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</si>
  <si>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</si>
  <si>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</si>
  <si>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</si>
  <si>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</si>
  <si>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</si>
  <si>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</si>
  <si>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</si>
  <si>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</si>
  <si>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</si>
  <si>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</si>
  <si>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</si>
  <si>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</si>
  <si>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</si>
  <si>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</si>
  <si>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</si>
  <si>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</si>
  <si>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</si>
  <si>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</si>
  <si>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</si>
  <si>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</si>
  <si>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</si>
  <si>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</si>
  <si>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</si>
  <si>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</si>
  <si>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</si>
  <si>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</si>
  <si>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</si>
  <si>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</si>
  <si>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</si>
  <si>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</si>
  <si>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</si>
  <si>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</si>
  <si>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</si>
  <si>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</si>
  <si>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</si>
  <si>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</si>
  <si>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</si>
  <si>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</si>
  <si>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</si>
  <si>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</si>
  <si>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</si>
  <si>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</si>
  <si>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</si>
  <si>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</si>
  <si>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</si>
  <si>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</si>
  <si>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</si>
  <si>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</si>
  <si>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</si>
  <si>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</si>
  <si>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</si>
  <si>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</si>
  <si>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</si>
  <si>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</si>
  <si>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</si>
  <si>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</si>
  <si>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</si>
  <si>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</si>
  <si>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</si>
  <si>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</si>
  <si>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</si>
  <si>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</si>
  <si>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</si>
  <si>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</si>
  <si>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</si>
  <si>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</si>
  <si>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</si>
  <si>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</si>
  <si>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</si>
  <si>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</si>
  <si>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</si>
  <si>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</si>
  <si>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</si>
  <si>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</si>
  <si>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</si>
  <si>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</si>
  <si>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</si>
  <si>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</si>
  <si>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</si>
  <si>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</si>
  <si>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</si>
  <si>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</si>
  <si>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</si>
  <si>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</si>
  <si>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</si>
  <si>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</si>
  <si>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</si>
  <si>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</si>
  <si>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</si>
  <si>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</si>
  <si>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</si>
  <si>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</si>
  <si>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</si>
  <si>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</si>
  <si>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</si>
  <si>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</si>
  <si>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</si>
  <si>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</si>
  <si>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</si>
  <si>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</si>
  <si>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</si>
  <si>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</si>
  <si>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</si>
  <si>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</si>
  <si>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</si>
  <si>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</si>
  <si>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</si>
  <si>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</si>
  <si>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</si>
  <si>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</si>
  <si>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</si>
  <si>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</si>
  <si>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</si>
  <si>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</si>
  <si>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</si>
  <si>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</si>
  <si>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</si>
  <si>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</si>
  <si>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</si>
  <si>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</si>
  <si>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</si>
  <si>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</si>
  <si>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</si>
  <si>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</si>
  <si>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</si>
  <si>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</si>
  <si>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</si>
  <si>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</si>
  <si>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</si>
  <si>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</si>
  <si>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</si>
  <si>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</si>
  <si>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</si>
  <si>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</si>
  <si>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</si>
  <si>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</si>
  <si>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</si>
  <si>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</si>
  <si>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</si>
  <si>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</si>
  <si>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</si>
  <si>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</si>
  <si>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</si>
  <si>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</si>
  <si>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</si>
  <si>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</si>
  <si>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</si>
  <si>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</si>
  <si>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</si>
  <si>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</si>
  <si>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</si>
  <si>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</si>
  <si>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</si>
  <si>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</si>
  <si>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</si>
  <si>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</si>
  <si>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</si>
  <si>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</si>
  <si>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</si>
  <si>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</si>
  <si>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</si>
  <si>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</si>
  <si>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</si>
  <si>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</si>
  <si>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</si>
  <si>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</si>
  <si>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</si>
  <si>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</si>
  <si>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</si>
  <si>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</si>
  <si>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</si>
  <si>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</si>
  <si>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</si>
  <si>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</si>
  <si>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</si>
  <si>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</si>
  <si>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</si>
  <si>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</si>
  <si>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</si>
  <si>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</si>
  <si>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</si>
  <si>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</si>
  <si>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</si>
  <si>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</si>
  <si>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</si>
  <si>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</si>
  <si>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</si>
  <si>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</si>
  <si>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</si>
  <si>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</si>
  <si>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</si>
  <si>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</si>
  <si>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</si>
  <si>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</si>
  <si>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</si>
  <si>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</si>
  <si>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</si>
  <si>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</si>
  <si>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</si>
  <si>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</si>
  <si>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</si>
  <si>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</si>
  <si>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</si>
  <si>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</si>
  <si>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</si>
  <si>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</si>
  <si>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</si>
  <si>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</si>
  <si>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</si>
  <si>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</si>
  <si>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</si>
  <si>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</si>
  <si>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</si>
  <si>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</si>
  <si>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</si>
  <si>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</si>
  <si>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</si>
  <si>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</si>
  <si>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</si>
  <si>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</si>
  <si>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</si>
  <si>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</si>
  <si>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</si>
  <si>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</si>
  <si>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</si>
  <si>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</si>
  <si>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</si>
  <si>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</si>
  <si>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</si>
  <si>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</si>
  <si>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</si>
  <si>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</si>
  <si>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</si>
  <si>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</si>
  <si>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</si>
  <si>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</si>
  <si>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</si>
  <si>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</si>
  <si>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</si>
  <si>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</si>
  <si>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</si>
  <si>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</si>
  <si>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</si>
  <si>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</si>
  <si>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</si>
  <si>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</si>
  <si>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</si>
  <si>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</si>
  <si>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</si>
  <si>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</si>
  <si>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</si>
  <si>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</si>
  <si>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</si>
  <si>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</si>
  <si>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</si>
  <si>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</si>
  <si>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</si>
  <si>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</si>
  <si>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</si>
  <si>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</si>
  <si>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</si>
  <si>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</si>
  <si>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</si>
  <si>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</si>
  <si>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</si>
  <si>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</si>
  <si>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</si>
  <si>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</si>
  <si>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</si>
  <si>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</si>
  <si>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</si>
  <si>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</si>
  <si>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</si>
  <si>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</si>
  <si>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</si>
  <si>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</si>
  <si>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</si>
  <si>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</si>
  <si>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</si>
  <si>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</si>
  <si>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</si>
  <si>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</si>
  <si>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</si>
  <si>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</si>
  <si>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</si>
  <si>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</si>
  <si>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</si>
  <si>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</si>
  <si>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</si>
  <si>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</si>
  <si>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</si>
  <si>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</si>
  <si>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</si>
  <si>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</si>
  <si>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</si>
  <si>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</si>
  <si>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</si>
  <si>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</si>
  <si>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</si>
  <si>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</si>
  <si>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</si>
  <si>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</si>
  <si>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</si>
  <si>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</si>
  <si>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</si>
  <si>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</si>
  <si>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</si>
  <si>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</si>
  <si>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</si>
  <si>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</si>
  <si>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</si>
  <si>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</si>
  <si>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</si>
  <si>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</si>
  <si>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</si>
  <si>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</si>
  <si>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</si>
  <si>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</si>
  <si>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</si>
  <si>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</si>
  <si>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</si>
  <si>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</si>
  <si>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</si>
  <si>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</si>
  <si>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</si>
  <si>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</si>
  <si>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</si>
  <si>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</si>
  <si>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</si>
  <si>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</si>
  <si>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</si>
  <si>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</si>
  <si>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</si>
  <si>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</si>
  <si>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</si>
  <si>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</si>
  <si>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</si>
  <si>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</si>
  <si>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</si>
  <si>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</si>
  <si>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</si>
  <si>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</si>
  <si>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</si>
  <si>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</si>
  <si>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</si>
  <si>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</si>
  <si>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</si>
  <si>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</si>
  <si>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</si>
  <si>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</si>
  <si>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</si>
  <si>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</si>
  <si>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</si>
  <si>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</si>
  <si>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</si>
  <si>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</si>
  <si>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</si>
  <si>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</si>
  <si>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</si>
  <si>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</si>
  <si>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</si>
  <si>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</si>
  <si>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</si>
  <si>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</si>
  <si>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</si>
  <si>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</si>
  <si>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</si>
  <si>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</si>
  <si>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</si>
  <si>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</si>
  <si>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</si>
  <si>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</si>
  <si>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</si>
  <si>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</si>
  <si>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</si>
  <si>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</si>
  <si>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</si>
  <si>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</si>
  <si>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</si>
  <si>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</si>
  <si>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</si>
  <si>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</si>
  <si>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</si>
  <si>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</si>
  <si>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</si>
  <si>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</si>
  <si>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</si>
  <si>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</si>
  <si>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</si>
  <si>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</si>
  <si>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</si>
  <si>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</si>
  <si>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</si>
  <si>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</si>
  <si>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</si>
  <si>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</si>
  <si>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</si>
  <si>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</si>
  <si>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</si>
  <si>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</si>
  <si>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</si>
  <si>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</si>
  <si>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</si>
  <si>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</si>
  <si>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</si>
  <si>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</si>
  <si>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</si>
  <si>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</si>
  <si>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</si>
  <si>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</si>
  <si>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</si>
  <si>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</si>
  <si>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</si>
  <si>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</si>
  <si>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</si>
  <si>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</si>
  <si>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</si>
  <si>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</si>
  <si>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</si>
  <si>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</si>
  <si>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</si>
  <si>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</si>
  <si>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</si>
  <si>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</si>
  <si>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</si>
  <si>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</si>
  <si>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</si>
  <si>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</si>
  <si>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</si>
  <si>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</si>
  <si>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</si>
  <si>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</si>
  <si>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</si>
  <si>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</si>
  <si>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</si>
  <si>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</si>
  <si>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</si>
  <si>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</si>
  <si>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</si>
  <si>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</si>
  <si>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</si>
  <si>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</si>
  <si>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</si>
  <si>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</si>
  <si>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</si>
  <si>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</si>
  <si>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</si>
  <si>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</si>
  <si>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</si>
  <si>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</si>
  <si>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</si>
  <si>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</si>
  <si>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</si>
  <si>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</si>
  <si>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</si>
  <si>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</si>
  <si>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</si>
  <si>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</si>
  <si>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</si>
  <si>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</si>
  <si>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</si>
  <si>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</si>
  <si>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</si>
  <si>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</si>
  <si>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</si>
  <si>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</si>
  <si>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</si>
  <si>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</si>
  <si>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</si>
  <si>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</si>
  <si>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</si>
  <si>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</si>
  <si>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</si>
  <si>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</si>
  <si>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</si>
  <si>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</si>
  <si>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</si>
  <si>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</si>
  <si>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</si>
  <si>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</si>
  <si>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</si>
  <si>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</si>
  <si>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</si>
  <si>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</si>
  <si>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</si>
  <si>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</si>
  <si>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</si>
  <si>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</si>
  <si>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</si>
  <si>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</si>
  <si>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</si>
  <si>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</si>
  <si>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</si>
  <si>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</si>
  <si>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</si>
  <si>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</si>
  <si>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</si>
  <si>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</si>
  <si>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</si>
  <si>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</si>
  <si>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</si>
  <si>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</si>
  <si>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</si>
  <si>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</si>
  <si>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</si>
  <si>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</si>
  <si>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</si>
  <si>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</si>
  <si>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</si>
  <si>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</si>
  <si>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</si>
  <si>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</si>
  <si>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</si>
  <si>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</si>
  <si>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</si>
  <si>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</si>
  <si>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</si>
  <si>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</si>
  <si>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</si>
  <si>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</si>
  <si>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</si>
  <si>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</si>
  <si>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</si>
  <si>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</si>
  <si>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</si>
  <si>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</si>
  <si>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</si>
  <si>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</si>
  <si>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</si>
  <si>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</si>
  <si>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</si>
  <si>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</si>
  <si>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</si>
  <si>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</si>
  <si>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</si>
  <si>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</si>
  <si>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</si>
  <si>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</si>
  <si>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</si>
  <si>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</si>
  <si>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</si>
  <si>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</si>
  <si>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</si>
  <si>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</si>
  <si>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</si>
  <si>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</si>
  <si>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</si>
  <si>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</si>
  <si>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</si>
  <si>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</si>
  <si>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</si>
  <si>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</si>
  <si>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</si>
  <si>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</si>
  <si>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</si>
  <si>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</si>
  <si>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</si>
  <si>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</si>
  <si>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</si>
  <si>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</si>
  <si>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</si>
  <si>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</si>
  <si>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</si>
  <si>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</si>
  <si>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</si>
  <si>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</si>
  <si>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</si>
  <si>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</si>
  <si>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</si>
  <si>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</si>
  <si>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</si>
  <si>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</si>
  <si>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</si>
  <si>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</si>
  <si>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</si>
  <si>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</si>
  <si>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</si>
  <si>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</si>
  <si>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</si>
  <si>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</si>
  <si>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</si>
  <si>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</si>
  <si>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</si>
  <si>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</si>
  <si>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</si>
  <si>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</si>
  <si>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</si>
  <si>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</si>
  <si>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</si>
  <si>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</si>
  <si>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</si>
  <si>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</si>
  <si>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</si>
  <si>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</si>
  <si>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</si>
  <si>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</si>
  <si>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</si>
  <si>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</si>
  <si>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</si>
  <si>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</si>
  <si>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</si>
  <si>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</si>
  <si>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</si>
  <si>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</si>
  <si>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</si>
  <si>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</si>
  <si>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</si>
  <si>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</si>
  <si>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</si>
  <si>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</si>
  <si>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</si>
  <si>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</si>
  <si>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</si>
  <si>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</si>
  <si>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</si>
  <si>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</si>
  <si>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</si>
  <si>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</si>
  <si>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</si>
  <si>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</si>
  <si>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</si>
  <si>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</si>
  <si>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</si>
  <si>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</si>
  <si>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</si>
  <si>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</si>
  <si>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</si>
  <si>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</si>
  <si>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</si>
  <si>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</si>
  <si>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</si>
  <si>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</si>
  <si>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</si>
  <si>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</si>
  <si>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</si>
  <si>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</si>
  <si>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</si>
  <si>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</si>
  <si>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</si>
  <si>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</si>
  <si>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</si>
  <si>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</si>
  <si>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</si>
  <si>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</si>
  <si>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</si>
  <si>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</si>
  <si>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</si>
  <si>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</si>
  <si>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</si>
  <si>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</si>
  <si>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</si>
  <si>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</si>
  <si>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</si>
  <si>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</si>
  <si>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</si>
  <si>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</si>
  <si>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</si>
  <si>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</si>
  <si>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</si>
  <si>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</si>
  <si>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</si>
  <si>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</si>
  <si>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</si>
  <si>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</si>
  <si>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</si>
  <si>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</si>
  <si>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</si>
  <si>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</si>
  <si>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</si>
  <si>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</si>
  <si>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</si>
  <si>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</si>
  <si>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</si>
  <si>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</si>
  <si>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</si>
  <si>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</si>
  <si>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</si>
  <si>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</si>
  <si>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</si>
  <si>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</si>
  <si>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</si>
  <si>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</si>
  <si>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</si>
  <si>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</si>
  <si>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</si>
  <si>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</si>
  <si>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</si>
  <si>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</si>
  <si>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</si>
  <si>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</si>
  <si>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</si>
  <si>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</si>
  <si>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</si>
  <si>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</si>
  <si>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</si>
  <si>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</si>
  <si>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</si>
  <si>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</si>
  <si>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</si>
  <si>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</si>
  <si>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</si>
  <si>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</si>
  <si>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</si>
  <si>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</si>
  <si>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</si>
  <si>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</si>
  <si>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</si>
  <si>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</si>
  <si>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</si>
  <si>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</si>
  <si>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</si>
  <si>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</si>
  <si>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</si>
  <si>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</si>
  <si>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</si>
  <si>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</si>
  <si>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</si>
  <si>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</si>
  <si>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</si>
  <si>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</si>
  <si>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</si>
  <si>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</si>
  <si>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</si>
  <si>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</si>
  <si>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</si>
  <si>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</si>
  <si>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</si>
  <si>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</si>
  <si>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</si>
  <si>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</si>
  <si>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</si>
  <si>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</si>
  <si>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</si>
  <si>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</si>
  <si>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</si>
  <si>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</si>
  <si>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</si>
  <si>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</si>
  <si>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</si>
  <si>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</si>
  <si>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</si>
  <si>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</si>
  <si>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</si>
  <si>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</si>
  <si>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</si>
  <si>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</si>
  <si>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</si>
  <si>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</si>
  <si>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</si>
  <si>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</si>
  <si>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</si>
  <si>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</si>
  <si>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</si>
  <si>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</si>
  <si>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</si>
  <si>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</si>
  <si>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</si>
  <si>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</si>
  <si>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</si>
  <si>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</si>
  <si>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</si>
  <si>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</si>
  <si>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</si>
  <si>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</si>
  <si>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</si>
  <si>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</si>
  <si>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</si>
  <si>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</si>
  <si>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</si>
  <si>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</si>
  <si>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</si>
  <si>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</si>
  <si>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</si>
  <si>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</si>
  <si>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</si>
  <si>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</si>
  <si>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</si>
  <si>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</si>
  <si>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</si>
  <si>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</si>
  <si>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</si>
  <si>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</si>
  <si>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</si>
  <si>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</si>
  <si>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</si>
  <si>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</si>
  <si>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</si>
  <si>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</si>
  <si>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</si>
  <si>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</si>
  <si>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</si>
  <si>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</si>
  <si>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</si>
  <si>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</si>
  <si>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</si>
  <si>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</si>
  <si>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</si>
  <si>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</si>
  <si>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</si>
  <si>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</si>
  <si>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</si>
  <si>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</si>
  <si>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</si>
  <si>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</si>
  <si>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</si>
  <si>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</si>
  <si>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</si>
  <si>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</si>
  <si>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</si>
  <si>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</si>
  <si>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</si>
  <si>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</si>
  <si>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</si>
  <si>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</si>
  <si>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</si>
  <si>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</si>
  <si>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</si>
  <si>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</si>
  <si>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</si>
  <si>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</si>
  <si>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</si>
  <si>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</si>
  <si>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</si>
  <si>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</si>
  <si>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</si>
  <si>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</si>
  <si>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</si>
  <si>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</si>
  <si>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</si>
  <si>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</si>
  <si>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</si>
  <si>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</si>
  <si>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</si>
  <si>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</si>
  <si>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</si>
  <si>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</si>
  <si>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</si>
  <si>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</si>
  <si>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</si>
  <si>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</si>
  <si>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</si>
  <si>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</si>
  <si>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</si>
  <si>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</si>
  <si>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</si>
  <si>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</si>
  <si>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</si>
  <si>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</si>
  <si>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</si>
  <si>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</si>
  <si>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</si>
  <si>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</si>
  <si>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</si>
  <si>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</si>
  <si>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</si>
  <si>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</si>
  <si>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</si>
  <si>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</si>
  <si>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</si>
  <si>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</si>
  <si>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</si>
  <si>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</si>
  <si>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</si>
  <si>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</si>
  <si>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</si>
  <si>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</si>
  <si>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</si>
  <si>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</si>
  <si>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</si>
  <si>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</si>
  <si>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</si>
  <si>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</si>
  <si>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</si>
  <si>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</si>
  <si>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</si>
  <si>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</si>
  <si>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</si>
  <si>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</si>
  <si>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</si>
  <si>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</si>
  <si>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</si>
  <si>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</si>
  <si>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</si>
  <si>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</si>
  <si>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</si>
  <si>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</si>
  <si>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</si>
  <si>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</si>
  <si>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</si>
  <si>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</si>
  <si>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</si>
  <si>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</si>
  <si>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</si>
  <si>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</si>
  <si>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</si>
  <si>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</si>
  <si>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</si>
  <si>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</si>
  <si>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</si>
  <si>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</si>
  <si>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</si>
  <si>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</si>
  <si>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</si>
  <si>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</si>
  <si>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</si>
  <si>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</si>
  <si>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</si>
  <si>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</si>
  <si>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</si>
  <si>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</si>
  <si>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</si>
  <si>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</si>
  <si>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</si>
  <si>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</si>
  <si>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</si>
  <si>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</si>
  <si>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</si>
  <si>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</si>
  <si>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</si>
  <si>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</si>
  <si>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</si>
  <si>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</si>
  <si>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</si>
  <si>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</si>
  <si>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</si>
  <si>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</si>
  <si>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</si>
  <si>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</si>
  <si>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</si>
  <si>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</si>
  <si>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</si>
  <si>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</si>
  <si>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</si>
  <si>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</si>
  <si>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</si>
  <si>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</si>
  <si>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</si>
  <si>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</si>
  <si>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</si>
  <si>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</si>
  <si>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</si>
  <si>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</si>
  <si>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</si>
  <si>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</si>
  <si>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</si>
  <si>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</si>
  <si>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</si>
  <si>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</si>
  <si>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</si>
  <si>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</si>
  <si>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</si>
  <si>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</si>
  <si>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</si>
  <si>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</si>
  <si>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</si>
  <si>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</si>
  <si>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</si>
  <si>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</si>
  <si>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</si>
  <si>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</si>
  <si>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</si>
  <si>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</si>
  <si>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</si>
  <si>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</si>
  <si>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</si>
  <si>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</si>
  <si>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</si>
  <si>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</si>
  <si>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</si>
  <si>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</si>
  <si>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</si>
  <si>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</si>
  <si>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</si>
  <si>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</si>
  <si>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</si>
  <si>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</si>
  <si>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</si>
  <si>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</si>
  <si>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</si>
  <si>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</si>
  <si>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</si>
  <si>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</si>
  <si>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</si>
  <si>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</si>
  <si>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</si>
  <si>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</si>
  <si>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</si>
  <si>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</si>
  <si>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</si>
  <si>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</si>
  <si>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</si>
  <si>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</si>
  <si>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</si>
  <si>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</si>
  <si>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</si>
  <si>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</si>
  <si>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</si>
  <si>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</si>
  <si>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</si>
  <si>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</si>
  <si>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</si>
  <si>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</si>
  <si>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</si>
  <si>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</si>
  <si>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</si>
  <si>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</si>
  <si>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</si>
  <si>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</si>
  <si>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</si>
  <si>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</si>
  <si>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</si>
  <si>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</si>
  <si>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</si>
  <si>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</si>
  <si>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</si>
  <si>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</si>
  <si>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</si>
  <si>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</si>
  <si>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</si>
  <si>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</si>
  <si>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</si>
  <si>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</si>
  <si>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</si>
  <si>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</si>
  <si>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</si>
  <si>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</si>
  <si>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</si>
  <si>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</si>
  <si>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</si>
  <si>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</si>
  <si>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</si>
  <si>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</si>
  <si>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</si>
  <si>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</si>
  <si>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</si>
  <si>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</si>
  <si>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</si>
  <si>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</si>
  <si>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</si>
  <si>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</si>
  <si>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</si>
  <si>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</si>
  <si>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</si>
  <si>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</si>
  <si>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</si>
  <si>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</si>
  <si>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</si>
  <si>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</si>
  <si>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</si>
  <si>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</si>
  <si>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</si>
  <si>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</si>
  <si>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</si>
  <si>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</si>
  <si>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</si>
  <si>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</si>
  <si>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</si>
  <si>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</si>
  <si>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</si>
  <si>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</si>
  <si>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</si>
  <si>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</si>
  <si>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</si>
  <si>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</si>
  <si>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</si>
  <si>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</si>
  <si>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</si>
  <si>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</si>
  <si>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</si>
  <si>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</si>
  <si>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</si>
  <si>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</si>
  <si>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</si>
  <si>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</si>
  <si>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</si>
  <si>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</si>
  <si>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</si>
  <si>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</si>
  <si>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</si>
  <si>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</si>
  <si>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</si>
  <si>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</si>
  <si>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</si>
  <si>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</si>
  <si>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</si>
  <si>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</si>
  <si>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</si>
  <si>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</si>
  <si>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</si>
  <si>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</si>
  <si>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</si>
  <si>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</si>
  <si>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</si>
  <si>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</si>
  <si>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</si>
  <si>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</si>
  <si>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</si>
  <si>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</si>
  <si>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</si>
  <si>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</si>
  <si>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</si>
  <si>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</si>
  <si>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</si>
  <si>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</si>
  <si>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</si>
  <si>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</si>
  <si>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</si>
  <si>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</si>
  <si>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</si>
  <si>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</si>
  <si>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</si>
  <si>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</si>
  <si>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</si>
  <si>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</si>
  <si>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</si>
  <si>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</si>
  <si>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</si>
  <si>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</si>
  <si>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</si>
  <si>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</si>
  <si>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</si>
  <si>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</si>
  <si>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</si>
  <si>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</si>
  <si>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</si>
  <si>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</si>
  <si>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</si>
  <si>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</si>
  <si>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</si>
  <si>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</si>
  <si>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</si>
  <si>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</si>
  <si>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</si>
  <si>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</si>
  <si>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</si>
  <si>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</si>
  <si>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</si>
  <si>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</si>
  <si>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</si>
  <si>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</si>
  <si>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</si>
  <si>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</si>
  <si>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</si>
  <si>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</si>
  <si>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</si>
  <si>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</si>
  <si>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</si>
  <si>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</si>
  <si>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</si>
  <si>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</si>
  <si>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</si>
  <si>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</si>
  <si>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</si>
  <si>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</si>
  <si>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</si>
  <si>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</si>
  <si>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</si>
  <si>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</si>
  <si>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</si>
  <si>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</si>
  <si>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</si>
  <si>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</si>
  <si>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</si>
  <si>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</si>
  <si>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</si>
  <si>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</si>
  <si>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</si>
  <si>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</si>
  <si>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</si>
  <si>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</si>
  <si>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</si>
  <si>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</si>
  <si>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</si>
  <si>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</si>
  <si>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</si>
  <si>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</si>
  <si>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</si>
  <si>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</si>
  <si>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</si>
  <si>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</si>
  <si>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</si>
  <si>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</si>
  <si>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</si>
  <si>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</si>
  <si>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</si>
  <si>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</si>
  <si>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</si>
  <si>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</si>
  <si>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</si>
  <si>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</si>
  <si>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</si>
  <si>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</si>
  <si>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</si>
  <si>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</si>
  <si>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</si>
  <si>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</si>
  <si>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</si>
  <si>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</si>
  <si>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</si>
  <si>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</si>
  <si>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</si>
  <si>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</si>
  <si>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</si>
  <si>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</si>
  <si>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</si>
  <si>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</si>
  <si>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</si>
  <si>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</si>
  <si>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</si>
  <si>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</si>
  <si>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</si>
  <si>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</si>
  <si>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</si>
  <si>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</si>
  <si>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</si>
  <si>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</si>
  <si>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</si>
  <si>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</si>
  <si>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</si>
  <si>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</si>
  <si>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</si>
  <si>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</si>
  <si>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</si>
  <si>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</si>
  <si>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</si>
  <si>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</si>
  <si>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</si>
  <si>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</si>
  <si>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</si>
  <si>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</si>
  <si>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</si>
  <si>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</si>
  <si>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</si>
  <si>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</si>
  <si>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</si>
  <si>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</si>
  <si>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</si>
  <si>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</si>
  <si>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</si>
  <si>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</si>
  <si>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</si>
  <si>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</si>
  <si>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</si>
  <si>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</si>
  <si>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</si>
  <si>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</si>
  <si>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</si>
  <si>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</si>
  <si>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</si>
  <si>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</si>
  <si>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</si>
  <si>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</si>
  <si>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</si>
  <si>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</si>
  <si>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</si>
  <si>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</si>
  <si>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</si>
  <si>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</si>
  <si>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</si>
  <si>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</si>
  <si>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</si>
  <si>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</si>
  <si>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</si>
  <si>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</si>
  <si>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</si>
  <si>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</si>
  <si>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</si>
  <si>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</si>
  <si>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</si>
  <si>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</si>
  <si>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</si>
  <si>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</si>
  <si>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</si>
  <si>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</si>
  <si>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</si>
  <si>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</si>
  <si>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</si>
  <si>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</si>
  <si>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</si>
  <si>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</si>
  <si>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</si>
  <si>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</si>
  <si>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</si>
  <si>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</si>
  <si>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</si>
  <si>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</si>
  <si>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</si>
  <si>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</si>
  <si>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</si>
  <si>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</si>
  <si>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</si>
  <si>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</si>
  <si>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</si>
  <si>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</si>
  <si>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</si>
  <si>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</si>
  <si>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</si>
  <si>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</si>
  <si>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</si>
  <si>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</si>
  <si>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</si>
  <si>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</si>
  <si>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</si>
  <si>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</si>
  <si>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</si>
  <si>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</si>
  <si>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</si>
  <si>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</si>
  <si>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</si>
  <si>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</si>
  <si>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</si>
  <si>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</si>
  <si>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</si>
  <si>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</si>
  <si>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</si>
  <si>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</si>
  <si>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</si>
  <si>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</si>
  <si>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</si>
  <si>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</si>
  <si>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</si>
  <si>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</si>
  <si>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</si>
  <si>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</si>
  <si>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</si>
  <si>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</si>
  <si>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</si>
  <si>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</si>
  <si>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</si>
  <si>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</si>
  <si>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</si>
  <si>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</si>
  <si>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</si>
  <si>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</si>
  <si>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</si>
  <si>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</si>
  <si>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</si>
  <si>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</si>
  <si>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</si>
  <si>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</si>
  <si>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</si>
  <si>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</si>
  <si>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</si>
  <si>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</si>
  <si>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</si>
  <si>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</si>
  <si>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</si>
  <si>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</si>
  <si>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</si>
  <si>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</si>
  <si>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</si>
  <si>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</si>
  <si>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</si>
  <si>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</si>
  <si>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</si>
  <si>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</si>
  <si>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</si>
  <si>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</si>
  <si>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</si>
  <si>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</si>
  <si>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</si>
  <si>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</si>
  <si>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</si>
  <si>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</si>
  <si>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</si>
  <si>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</si>
  <si>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</si>
  <si>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</si>
  <si>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</si>
  <si>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</si>
  <si>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</si>
  <si>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</si>
  <si>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</si>
  <si>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</si>
  <si>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</si>
  <si>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</si>
  <si>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</si>
  <si>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</si>
  <si>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</si>
  <si>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</si>
  <si>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</si>
  <si>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</si>
  <si>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</si>
  <si>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</si>
  <si>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</si>
  <si>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</si>
  <si>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</si>
  <si>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</si>
  <si>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</si>
  <si>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</si>
  <si>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</si>
  <si>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</si>
  <si>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</si>
  <si>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</si>
  <si>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</si>
  <si>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</si>
  <si>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</si>
  <si>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</si>
  <si>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</si>
  <si>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</si>
  <si>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</si>
  <si>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</si>
  <si>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</si>
  <si>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</si>
  <si>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</si>
  <si>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</si>
  <si>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</si>
  <si>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</si>
  <si>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</si>
  <si>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</si>
  <si>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</si>
  <si>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</si>
  <si>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</si>
  <si>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</si>
  <si>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</si>
  <si>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</si>
  <si>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</si>
  <si>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</si>
  <si>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</si>
  <si>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</si>
  <si>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</si>
  <si>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</si>
  <si>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</si>
  <si>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</si>
  <si>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</si>
  <si>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</si>
  <si>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</si>
  <si>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</si>
  <si>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</si>
  <si>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</si>
  <si>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</si>
  <si>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</si>
  <si>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</si>
  <si>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</si>
  <si>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</si>
  <si>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</si>
  <si>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</si>
  <si>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</si>
  <si>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</si>
  <si>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</si>
  <si>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</si>
  <si>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</si>
  <si>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</si>
  <si>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</si>
  <si>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</si>
  <si>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</si>
  <si>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</si>
  <si>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</si>
  <si>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</si>
  <si>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</si>
  <si>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</si>
  <si>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</si>
  <si>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</si>
  <si>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</si>
  <si>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</si>
  <si>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</si>
  <si>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</si>
  <si>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</si>
  <si>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</si>
  <si>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</si>
  <si>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</si>
  <si>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</si>
  <si>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</si>
  <si>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</si>
  <si>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</si>
  <si>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</si>
  <si>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</si>
  <si>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</si>
  <si>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</si>
  <si>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</si>
  <si>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</si>
  <si>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</si>
  <si>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</si>
  <si>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</si>
  <si>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</si>
  <si>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</si>
  <si>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</si>
  <si>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</si>
  <si>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</si>
  <si>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</si>
  <si>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</si>
  <si>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</si>
  <si>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</si>
  <si>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</si>
  <si>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</si>
  <si>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</si>
  <si>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</si>
  <si>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</si>
  <si>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</si>
  <si>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</si>
  <si>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</si>
  <si>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</si>
  <si>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</si>
  <si>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</si>
  <si>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</si>
  <si>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</si>
  <si>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</si>
  <si>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</si>
  <si>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</si>
  <si>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</si>
  <si>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</si>
  <si>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</si>
  <si>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</si>
  <si>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</si>
  <si>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</si>
  <si>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</si>
  <si>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</si>
  <si>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</si>
  <si>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</si>
  <si>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</si>
  <si>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</si>
  <si>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</si>
  <si>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</si>
  <si>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</si>
  <si>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</si>
  <si>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</si>
  <si>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</si>
  <si>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</si>
  <si>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</si>
  <si>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</si>
  <si>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</si>
  <si>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</si>
  <si>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</si>
  <si>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</si>
  <si>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</si>
  <si>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</si>
  <si>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</si>
  <si>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</si>
  <si>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</si>
  <si>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</si>
  <si>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</si>
  <si>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</si>
  <si>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</si>
  <si>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</si>
  <si>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</si>
  <si>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</si>
  <si>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</si>
  <si>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</si>
  <si>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</si>
  <si>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</si>
  <si>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</si>
  <si>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</si>
  <si>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</si>
  <si>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</si>
  <si>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</si>
  <si>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</si>
  <si>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</si>
  <si>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</si>
  <si>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</si>
  <si>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</si>
  <si>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</si>
  <si>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</si>
  <si>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</si>
  <si>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</si>
  <si>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</si>
  <si>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</si>
  <si>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</si>
  <si>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</si>
  <si>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</si>
  <si>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</si>
  <si>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</si>
  <si>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</si>
  <si>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</si>
  <si>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</si>
  <si>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</si>
  <si>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</si>
  <si>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</si>
  <si>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</si>
  <si>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</si>
  <si>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</si>
  <si>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</si>
  <si>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</si>
  <si>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</si>
  <si>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</si>
  <si>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</si>
  <si>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</si>
  <si>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</si>
  <si>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</si>
  <si>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</si>
  <si>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</si>
  <si>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</si>
  <si>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</si>
  <si>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</si>
  <si>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</si>
  <si>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</si>
  <si>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</si>
  <si>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</si>
  <si>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</si>
  <si>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</si>
  <si>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</si>
  <si>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</si>
  <si>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</si>
  <si>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</si>
  <si>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</si>
  <si>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</si>
  <si>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</si>
  <si>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</si>
  <si>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</si>
  <si>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</si>
  <si>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</si>
  <si>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</si>
  <si>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</si>
  <si>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</si>
  <si>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</si>
  <si>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</si>
  <si>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</si>
  <si>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</si>
  <si>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</si>
  <si>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</si>
  <si>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</si>
  <si>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</si>
  <si>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</si>
  <si>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</si>
  <si>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</si>
  <si>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</si>
  <si>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</si>
  <si>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</si>
  <si>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</si>
  <si>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</si>
  <si>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</si>
  <si>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</si>
  <si>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</si>
  <si>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</si>
  <si>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</si>
  <si>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</si>
  <si>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</si>
  <si>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</si>
  <si>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</si>
  <si>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</si>
  <si>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</si>
  <si>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</si>
  <si>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</si>
  <si>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</si>
  <si>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</si>
  <si>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</si>
  <si>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</si>
  <si>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</si>
  <si>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</si>
  <si>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</si>
  <si>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</si>
  <si>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</si>
  <si>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</si>
  <si>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</si>
  <si>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</si>
  <si>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</si>
  <si>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</si>
  <si>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</si>
  <si>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</si>
  <si>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</si>
  <si>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</si>
  <si>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</si>
  <si>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</si>
  <si>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</si>
  <si>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</si>
  <si>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</si>
  <si>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</si>
  <si>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</si>
  <si>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</si>
  <si>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</si>
  <si>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</si>
  <si>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</si>
  <si>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</si>
  <si>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</si>
  <si>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</si>
  <si>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</si>
  <si>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</si>
  <si>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</si>
  <si>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</si>
  <si>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</si>
  <si>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</si>
  <si>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</si>
  <si>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</si>
  <si>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</si>
  <si>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</si>
  <si>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</si>
  <si>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</si>
  <si>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</si>
  <si>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</si>
  <si>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</si>
  <si>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</si>
  <si>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</si>
  <si>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</si>
  <si>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</si>
  <si>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</si>
  <si>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</si>
  <si>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</si>
  <si>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</si>
  <si>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</si>
  <si>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</si>
  <si>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</si>
  <si>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</si>
  <si>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</si>
  <si>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</si>
  <si>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</si>
  <si>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</si>
  <si>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</si>
  <si>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</si>
  <si>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</si>
  <si>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</si>
  <si>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</si>
  <si>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</si>
  <si>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</si>
  <si>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</si>
  <si>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</si>
  <si>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</si>
  <si>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</si>
  <si>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</si>
  <si>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</si>
  <si>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</si>
  <si>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</si>
  <si>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</si>
  <si>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</si>
  <si>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</si>
  <si>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</si>
  <si>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</si>
  <si>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</si>
  <si>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</si>
  <si>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</si>
  <si>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</si>
  <si>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</si>
  <si>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</si>
  <si>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</si>
  <si>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</si>
  <si>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</si>
  <si>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</si>
  <si>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</si>
  <si>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</si>
  <si>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</si>
  <si>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</si>
  <si>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</si>
  <si>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</si>
  <si>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</si>
  <si>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</si>
  <si>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</si>
  <si>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</si>
  <si>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</si>
  <si>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</si>
  <si>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</si>
  <si>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</si>
  <si>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</si>
  <si>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</si>
  <si>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</si>
  <si>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</si>
  <si>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</si>
  <si>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</si>
  <si>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</si>
  <si>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</si>
  <si>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</si>
  <si>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</si>
  <si>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</si>
  <si>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</si>
  <si>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</si>
  <si>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</si>
  <si>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</si>
  <si>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</si>
  <si>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</si>
  <si>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</si>
  <si>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</si>
  <si>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</si>
  <si>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</si>
  <si>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</si>
  <si>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</si>
  <si>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</si>
  <si>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</si>
  <si>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</si>
  <si>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</si>
  <si>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</si>
  <si>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</si>
  <si>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</si>
  <si>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</si>
  <si>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</si>
  <si>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</si>
  <si>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</si>
  <si>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</si>
  <si>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</si>
  <si>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</si>
  <si>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</si>
  <si>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</si>
  <si>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</si>
  <si>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</si>
  <si>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</si>
  <si>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</si>
  <si>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</si>
  <si>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</si>
  <si>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</si>
  <si>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</si>
  <si>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</si>
  <si>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</si>
  <si>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</si>
  <si>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</si>
  <si>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</si>
  <si>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</si>
  <si>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</si>
  <si>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</si>
  <si>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</si>
  <si>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</si>
  <si>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</si>
  <si>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</si>
  <si>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</si>
  <si>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</si>
  <si>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</si>
  <si>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</si>
  <si>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</si>
  <si>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</si>
  <si>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</si>
  <si>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</si>
  <si>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</si>
  <si>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</si>
  <si>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</si>
  <si>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</si>
  <si>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</si>
  <si>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</si>
  <si>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</si>
  <si>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</si>
  <si>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</si>
  <si>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</si>
  <si>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</si>
  <si>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</si>
  <si>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</si>
  <si>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</si>
  <si>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</si>
  <si>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</si>
  <si>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</si>
  <si>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</si>
  <si>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</si>
  <si>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</si>
  <si>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</si>
  <si>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</si>
  <si>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</si>
  <si>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</si>
  <si>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</si>
  <si>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</si>
  <si>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</si>
  <si>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</si>
  <si>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</si>
  <si>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</si>
  <si>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</si>
  <si>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</si>
  <si>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</si>
  <si>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</si>
  <si>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</si>
  <si>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</si>
  <si>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</si>
  <si>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</si>
  <si>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</si>
  <si>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</si>
  <si>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</si>
  <si>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</si>
  <si>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</si>
  <si>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</si>
  <si>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</si>
  <si>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</si>
  <si>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</si>
  <si>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</si>
  <si>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</si>
  <si>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</si>
  <si>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</si>
  <si>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</si>
  <si>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</si>
  <si>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</si>
  <si>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</si>
  <si>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</si>
  <si>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</si>
  <si>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</si>
  <si>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</si>
  <si>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</si>
  <si>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</si>
  <si>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</si>
  <si>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</si>
  <si>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</si>
  <si>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</si>
  <si>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</si>
  <si>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</si>
  <si>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</si>
  <si>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</si>
  <si>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</si>
  <si>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</si>
  <si>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</si>
  <si>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</si>
  <si>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</si>
  <si>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</si>
  <si>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</si>
  <si>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</si>
  <si>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</si>
  <si>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</si>
  <si>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</si>
  <si>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</si>
  <si>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</si>
  <si>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</si>
  <si>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</si>
  <si>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</si>
  <si>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</si>
  <si>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</si>
  <si>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</si>
  <si>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</si>
  <si>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</si>
  <si>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</si>
  <si>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</si>
  <si>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</si>
  <si>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</si>
  <si>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</si>
  <si>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</si>
  <si>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</si>
  <si>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</si>
  <si>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</si>
  <si>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</si>
  <si>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</si>
  <si>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</si>
  <si>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</si>
  <si>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</si>
  <si>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</si>
  <si>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</si>
  <si>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</si>
  <si>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</si>
  <si>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</si>
  <si>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</si>
  <si>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</si>
  <si>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</si>
  <si>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</si>
  <si>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</si>
  <si>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</si>
  <si>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</si>
  <si>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</si>
  <si>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</si>
  <si>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</si>
  <si>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</si>
  <si>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</si>
  <si>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</si>
  <si>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</si>
  <si>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</si>
  <si>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</si>
  <si>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</si>
  <si>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</si>
  <si>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</si>
  <si>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</si>
  <si>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</si>
  <si>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</si>
  <si>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</si>
  <si>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</si>
  <si>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</si>
  <si>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</si>
  <si>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</si>
  <si>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</si>
  <si>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</si>
  <si>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</si>
  <si>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</si>
  <si>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</si>
  <si>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</si>
  <si>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</si>
  <si>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</si>
  <si>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</si>
  <si>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</si>
  <si>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</si>
  <si>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</si>
  <si>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</si>
  <si>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</si>
  <si>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</si>
  <si>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</si>
  <si>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</si>
  <si>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</si>
  <si>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</si>
  <si>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</si>
  <si>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</si>
  <si>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</si>
  <si>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</si>
  <si>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</si>
  <si>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</si>
  <si>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</si>
  <si>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</si>
  <si>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</si>
  <si>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</si>
  <si>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</si>
  <si>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</si>
  <si>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</si>
  <si>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</si>
  <si>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</si>
  <si>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</si>
  <si>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</si>
  <si>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</si>
  <si>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</si>
  <si>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</si>
  <si>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</si>
  <si>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</si>
  <si>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</si>
  <si>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</si>
  <si>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</si>
  <si>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</si>
  <si>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</si>
  <si>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</si>
  <si>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</si>
  <si>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</si>
  <si>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</si>
  <si>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</si>
  <si>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</si>
  <si>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</si>
  <si>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</si>
  <si>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</si>
  <si>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</si>
  <si>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</si>
  <si>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</si>
  <si>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</si>
  <si>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</si>
  <si>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</si>
  <si>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</si>
  <si>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</si>
  <si>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</si>
  <si>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</si>
  <si>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</si>
  <si>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</si>
  <si>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</si>
  <si>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</si>
  <si>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</si>
  <si>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</si>
  <si>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</si>
  <si>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</si>
  <si>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</si>
  <si>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</si>
  <si>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</si>
  <si>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</si>
  <si>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</si>
  <si>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</si>
  <si>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</si>
  <si>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</si>
  <si>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</si>
  <si>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</si>
  <si>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</si>
  <si>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</si>
  <si>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</si>
  <si>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</si>
  <si>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</si>
  <si>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</si>
  <si>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</si>
  <si>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</si>
  <si>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</si>
  <si>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</si>
  <si>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</si>
  <si>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</si>
  <si>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</si>
  <si>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</si>
  <si>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</si>
  <si>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</si>
  <si>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</si>
  <si>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</si>
  <si>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</si>
  <si>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</si>
  <si>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</si>
  <si>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</si>
  <si>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</si>
  <si>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</si>
  <si>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</si>
  <si>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</si>
  <si>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</si>
  <si>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</si>
  <si>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</si>
  <si>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</si>
  <si>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</si>
  <si>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</si>
  <si>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</si>
  <si>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</si>
  <si>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</si>
  <si>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</si>
  <si>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</si>
  <si>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</si>
  <si>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</si>
  <si>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</si>
  <si>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</si>
  <si>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</si>
  <si>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</si>
  <si>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</si>
  <si>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</si>
  <si>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</si>
  <si>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</si>
  <si>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</si>
  <si>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</si>
  <si>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</si>
  <si>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</si>
  <si>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</si>
  <si>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</si>
  <si>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</si>
  <si>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</si>
  <si>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</si>
  <si>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</si>
  <si>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</si>
  <si>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</si>
  <si>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</si>
  <si>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</si>
  <si>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</si>
  <si>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</si>
  <si>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</si>
  <si>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</si>
  <si>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</si>
  <si>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</si>
  <si>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</si>
  <si>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</si>
  <si>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</si>
  <si>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</si>
  <si>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</si>
  <si>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</si>
  <si>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</si>
  <si>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</si>
  <si>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</si>
  <si>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</si>
  <si>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</si>
  <si>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</si>
  <si>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</si>
  <si>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</si>
  <si>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</si>
  <si>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</si>
  <si>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</si>
  <si>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</si>
  <si>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</si>
  <si>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</si>
  <si>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</si>
  <si>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</si>
  <si>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</si>
  <si>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</si>
  <si>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</si>
  <si>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</si>
  <si>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</si>
  <si>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</si>
  <si>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</si>
  <si>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</si>
  <si>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</si>
  <si>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</si>
  <si>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</si>
  <si>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</si>
  <si>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</si>
  <si>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</si>
  <si>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</si>
  <si>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</si>
  <si>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</si>
  <si>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</si>
  <si>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</si>
  <si>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</si>
  <si>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</si>
  <si>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</si>
  <si>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</si>
  <si>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</si>
  <si>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</si>
  <si>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</si>
  <si>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</si>
  <si>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</si>
  <si>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</si>
  <si>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</si>
  <si>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</si>
  <si>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</si>
  <si>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</si>
  <si>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</si>
  <si>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</si>
  <si>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</si>
  <si>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</si>
  <si>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</si>
  <si>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</si>
  <si>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</si>
  <si>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</si>
  <si>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</si>
  <si>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</si>
  <si>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</si>
  <si>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</si>
  <si>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</si>
  <si>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</si>
  <si>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</si>
  <si>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</si>
  <si>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</si>
  <si>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</si>
  <si>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</si>
  <si>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</si>
  <si>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</si>
  <si>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</si>
  <si>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</si>
  <si>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</si>
  <si>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</si>
  <si>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</si>
  <si>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</si>
  <si>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</si>
  <si>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</si>
  <si>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</si>
  <si>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</si>
  <si>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</si>
  <si>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</si>
  <si>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</si>
  <si>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</si>
  <si>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</si>
  <si>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</si>
  <si>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</si>
  <si>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</si>
  <si>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</si>
  <si>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</si>
  <si>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</si>
  <si>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</si>
  <si>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</si>
  <si>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</si>
  <si>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</si>
  <si>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</si>
  <si>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</si>
  <si>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</si>
  <si>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</si>
  <si>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</si>
  <si>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</si>
  <si>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</si>
  <si>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</si>
  <si>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</si>
  <si>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</si>
  <si>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</si>
  <si>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</si>
  <si>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</si>
  <si>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</si>
  <si>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</si>
  <si>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</si>
  <si>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</si>
  <si>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</si>
  <si>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</si>
  <si>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</si>
  <si>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</si>
  <si>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</si>
  <si>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</si>
  <si>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</si>
  <si>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</si>
  <si>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</si>
  <si>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</si>
  <si>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</si>
  <si>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</si>
  <si>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</si>
  <si>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</si>
  <si>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</si>
  <si>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</si>
  <si>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</si>
  <si>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</si>
  <si>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</si>
  <si>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</si>
  <si>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</si>
  <si>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</si>
  <si>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</si>
  <si>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</si>
  <si>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</si>
  <si>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</si>
  <si>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</si>
  <si>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</si>
  <si>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</si>
  <si>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</si>
  <si>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</si>
  <si>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</si>
  <si>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</si>
  <si>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</si>
  <si>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</si>
  <si>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</si>
  <si>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</si>
  <si>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</si>
  <si>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</si>
  <si>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</si>
  <si>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</si>
  <si>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</si>
  <si>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</si>
  <si>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</si>
  <si>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</si>
  <si>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</si>
  <si>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</si>
  <si>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</si>
  <si>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</si>
  <si>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</si>
  <si>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</si>
  <si>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</si>
  <si>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</si>
  <si>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</si>
  <si>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</si>
  <si>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</si>
  <si>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</si>
  <si>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</si>
  <si>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</si>
  <si>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</si>
  <si>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</si>
  <si>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</si>
  <si>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</si>
  <si>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</si>
  <si>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</si>
  <si>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</si>
  <si>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</si>
  <si>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</si>
  <si>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</si>
  <si>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</si>
  <si>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</si>
  <si>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</si>
  <si>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</si>
  <si>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</si>
  <si>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</si>
  <si>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</si>
  <si>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</si>
  <si>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</si>
  <si>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</si>
  <si>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</si>
  <si>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</si>
  <si>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</si>
  <si>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</si>
  <si>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</si>
  <si>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</si>
  <si>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</si>
  <si>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</si>
  <si>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</si>
  <si>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</si>
  <si>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</si>
  <si>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</si>
  <si>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</si>
  <si>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</si>
  <si>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</si>
  <si>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</si>
  <si>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</si>
  <si>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</si>
  <si>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</si>
  <si>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</si>
  <si>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</si>
  <si>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</si>
  <si>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</si>
  <si>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</si>
  <si>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</si>
  <si>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</si>
  <si>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</si>
  <si>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</si>
  <si>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</si>
  <si>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</si>
  <si>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</si>
  <si>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</si>
  <si>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</si>
  <si>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</si>
  <si>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</si>
  <si>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</si>
  <si>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</si>
  <si>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</si>
  <si>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</si>
  <si>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</si>
  <si>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</si>
  <si>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</si>
  <si>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</si>
  <si>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</si>
  <si>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</si>
  <si>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</si>
  <si>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</si>
  <si>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</si>
  <si>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</si>
  <si>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</si>
  <si>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</si>
  <si>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</si>
  <si>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</si>
  <si>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</si>
  <si>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</si>
  <si>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</si>
  <si>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</si>
  <si>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</si>
  <si>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</si>
  <si>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</si>
  <si>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</si>
  <si>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</si>
  <si>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</si>
  <si>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</si>
  <si>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</si>
  <si>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</si>
  <si>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</si>
  <si>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</si>
  <si>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</si>
  <si>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</si>
  <si>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</si>
  <si>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</si>
  <si>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</si>
  <si>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</si>
  <si>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</si>
  <si>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</si>
  <si>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</si>
  <si>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</si>
  <si>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</si>
  <si>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</si>
  <si>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</si>
  <si>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</si>
  <si>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</si>
  <si>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</si>
  <si>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</si>
  <si>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</si>
  <si>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</si>
  <si>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</si>
  <si>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</si>
  <si>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</si>
  <si>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</si>
  <si>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</si>
  <si>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</si>
  <si>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</si>
  <si>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</si>
  <si>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</si>
  <si>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</si>
  <si>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</si>
  <si>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</si>
  <si>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</si>
  <si>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</si>
  <si>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</si>
  <si>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</si>
  <si>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</si>
  <si>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</si>
  <si>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</si>
  <si>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</si>
  <si>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</si>
  <si>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</si>
  <si>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</si>
  <si>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</si>
  <si>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</si>
  <si>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</si>
  <si>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</si>
  <si>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</si>
  <si>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</si>
  <si>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</si>
  <si>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</si>
  <si>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</si>
  <si>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</si>
  <si>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</si>
  <si>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</si>
  <si>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</si>
  <si>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</si>
  <si>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</si>
  <si>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</si>
  <si>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</si>
  <si>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</si>
  <si>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</si>
  <si>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</si>
  <si>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</si>
  <si>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</si>
  <si>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</si>
  <si>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</si>
  <si>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</si>
  <si>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</si>
  <si>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</si>
  <si>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</si>
  <si>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</si>
  <si>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</si>
  <si>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</si>
  <si>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</si>
  <si>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</si>
  <si>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</si>
  <si>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</si>
  <si>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</si>
  <si>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</si>
  <si>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</si>
  <si>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</si>
  <si>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</si>
  <si>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</si>
  <si>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</si>
  <si>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</si>
  <si>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</si>
  <si>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</si>
  <si>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</si>
  <si>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</si>
  <si>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</si>
  <si>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</si>
  <si>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</si>
  <si>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</si>
  <si>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</si>
  <si>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</si>
  <si>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</si>
  <si>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</si>
  <si>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</si>
  <si>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</si>
  <si>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</si>
  <si>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</si>
  <si>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</si>
  <si>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</si>
  <si>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</si>
  <si>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</si>
  <si>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</si>
  <si>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</si>
  <si>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</si>
  <si>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</si>
  <si>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</si>
  <si>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</si>
  <si>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</si>
  <si>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</si>
  <si>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</si>
  <si>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</si>
  <si>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</si>
  <si>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</si>
  <si>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</si>
  <si>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</si>
  <si>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</si>
  <si>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</si>
  <si>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</si>
  <si>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</si>
  <si>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</si>
  <si>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</si>
  <si>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</si>
  <si>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</si>
  <si>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</si>
  <si>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</si>
  <si>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</si>
  <si>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</si>
  <si>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</si>
  <si>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</si>
  <si>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</si>
  <si>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</si>
  <si>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</si>
  <si>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</si>
  <si>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</si>
  <si>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</si>
  <si>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</si>
  <si>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</si>
  <si>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</si>
  <si>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</si>
  <si>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</si>
  <si>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</si>
  <si>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</si>
  <si>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</si>
  <si>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</si>
  <si>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</si>
  <si>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</si>
  <si>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</si>
  <si>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</si>
  <si>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</si>
  <si>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</si>
  <si>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</si>
  <si>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</si>
  <si>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</si>
  <si>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</si>
  <si>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</si>
  <si>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</si>
  <si>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</si>
  <si>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</si>
  <si>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</si>
  <si>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</si>
  <si>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</si>
  <si>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</si>
  <si>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</si>
  <si>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</si>
  <si>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</si>
  <si>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</si>
  <si>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</si>
  <si>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</si>
  <si>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</si>
  <si>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</si>
  <si>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</si>
  <si>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</si>
  <si>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</si>
  <si>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</si>
  <si>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</si>
  <si>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</si>
  <si>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</si>
  <si>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</si>
  <si>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</si>
  <si>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</si>
  <si>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</si>
  <si>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</si>
  <si>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</si>
  <si>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</si>
  <si>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</si>
  <si>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</si>
  <si>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</si>
  <si>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</si>
  <si>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</si>
  <si>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</si>
  <si>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</si>
  <si>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</si>
  <si>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</si>
  <si>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</si>
  <si>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</si>
  <si>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</si>
  <si>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</si>
  <si>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</si>
  <si>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</si>
  <si>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</si>
  <si>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</si>
  <si>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</si>
  <si>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</si>
  <si>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</si>
  <si>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</si>
  <si>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</si>
  <si>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</si>
  <si>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</si>
  <si>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</si>
  <si>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</si>
  <si>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</si>
  <si>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</si>
  <si>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</si>
  <si>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</si>
  <si>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</si>
  <si>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</si>
  <si>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</si>
  <si>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</si>
  <si>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</si>
  <si>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</si>
  <si>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</si>
  <si>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</si>
  <si>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</si>
  <si>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</si>
  <si>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</si>
  <si>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</si>
  <si>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</si>
  <si>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</si>
  <si>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</si>
  <si>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</si>
  <si>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</si>
  <si>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</si>
  <si>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</si>
  <si>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</si>
  <si>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</si>
  <si>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</si>
  <si>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</si>
  <si>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</si>
  <si>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</si>
  <si>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</si>
  <si>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</si>
  <si>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</si>
  <si>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</si>
  <si>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</si>
  <si>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</si>
  <si>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</si>
  <si>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</si>
  <si>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</si>
  <si>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</si>
  <si>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</si>
  <si>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</si>
  <si>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</si>
  <si>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</si>
  <si>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</si>
  <si>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</si>
  <si>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</si>
  <si>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</si>
  <si>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</si>
  <si>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</si>
  <si>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</si>
  <si>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</si>
  <si>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</si>
  <si>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</si>
  <si>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</si>
  <si>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</si>
  <si>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</si>
  <si>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</si>
  <si>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</si>
  <si>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</si>
  <si>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</si>
  <si>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</si>
  <si>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</si>
  <si>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</si>
  <si>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</si>
  <si>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</si>
  <si>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</si>
  <si>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</si>
  <si>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</si>
  <si>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</si>
  <si>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</si>
  <si>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</si>
  <si>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</si>
  <si>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</si>
  <si>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</si>
  <si>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</si>
  <si>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</si>
  <si>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</si>
  <si>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</si>
  <si>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</si>
  <si>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</si>
  <si>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</si>
  <si>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</si>
  <si>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</si>
  <si>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</si>
  <si>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</si>
  <si>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</si>
  <si>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</si>
  <si>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</si>
  <si>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</si>
  <si>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</si>
  <si>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</si>
  <si>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</si>
  <si>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</si>
  <si>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</si>
  <si>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</si>
  <si>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</si>
  <si>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</si>
  <si>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</si>
  <si>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</si>
  <si>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</si>
  <si>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</si>
  <si>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</si>
  <si>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</si>
  <si>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</si>
  <si>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</si>
  <si>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</si>
  <si>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</si>
  <si>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</si>
  <si>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</si>
  <si>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</si>
  <si>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</si>
  <si>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</si>
  <si>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</si>
  <si>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</si>
  <si>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</si>
  <si>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</si>
  <si>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</si>
  <si>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</si>
  <si>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</si>
  <si>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</si>
  <si>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</si>
  <si>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</si>
  <si>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</si>
  <si>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</si>
  <si>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</si>
  <si>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</si>
  <si>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</si>
  <si>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</si>
  <si>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</si>
  <si>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</si>
  <si>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</si>
  <si>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</si>
  <si>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</si>
  <si>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</si>
  <si>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</si>
  <si>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</si>
  <si>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</si>
  <si>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</si>
  <si>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</si>
  <si>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</si>
  <si>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</si>
  <si>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</si>
  <si>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</si>
  <si>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</si>
  <si>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</si>
  <si>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</si>
  <si>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</si>
  <si>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</si>
  <si>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</si>
  <si>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</si>
  <si>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</si>
  <si>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</si>
  <si>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</si>
  <si>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</si>
  <si>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</si>
  <si>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</si>
  <si>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</si>
  <si>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</si>
  <si>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</si>
  <si>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</si>
  <si>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</si>
  <si>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</si>
  <si>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</si>
  <si>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</si>
  <si>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</si>
  <si>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</si>
  <si>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</si>
  <si>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</si>
  <si>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</si>
  <si>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</si>
  <si>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</si>
  <si>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</si>
  <si>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</si>
  <si>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</si>
  <si>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</si>
  <si>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</si>
  <si>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</si>
  <si>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</si>
  <si>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</si>
  <si>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</si>
  <si>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</si>
  <si>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</si>
  <si>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</si>
  <si>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</si>
  <si>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</si>
  <si>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</si>
  <si>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</si>
  <si>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</si>
  <si>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</si>
  <si>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</si>
  <si>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</si>
  <si>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</si>
  <si>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</si>
  <si>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</si>
  <si>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</si>
  <si>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</si>
  <si>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</si>
  <si>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</si>
  <si>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</si>
  <si>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</si>
  <si>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</si>
  <si>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</si>
  <si>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</si>
  <si>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</si>
  <si>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</si>
  <si>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</si>
  <si>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</si>
  <si>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</si>
  <si>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</si>
  <si>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</si>
  <si>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</si>
  <si>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</si>
  <si>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</si>
  <si>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</si>
  <si>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</si>
  <si>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</si>
  <si>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</si>
  <si>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</si>
  <si>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</si>
  <si>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</si>
  <si>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</si>
  <si>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</si>
  <si>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</si>
  <si>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</si>
  <si>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</si>
  <si>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</si>
  <si>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</si>
  <si>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</si>
  <si>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</si>
  <si>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</si>
  <si>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</si>
  <si>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</si>
  <si>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</si>
  <si>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</si>
  <si>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</si>
  <si>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</si>
  <si>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</si>
  <si>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</si>
  <si>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</si>
  <si>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</si>
  <si>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</si>
  <si>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</si>
  <si>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</si>
  <si>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</si>
  <si>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</si>
  <si>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</si>
  <si>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</si>
  <si>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</si>
  <si>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</si>
  <si>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</si>
  <si>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</si>
  <si>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</si>
  <si>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</si>
  <si>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</si>
  <si>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</si>
  <si>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</si>
  <si>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</si>
  <si>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</si>
  <si>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</si>
  <si>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</si>
  <si>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</si>
  <si>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</si>
  <si>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</si>
  <si>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</si>
  <si>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</si>
  <si>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</si>
  <si>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</si>
  <si>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</si>
  <si>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</si>
  <si>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</si>
  <si>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</si>
  <si>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</si>
  <si>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</si>
  <si>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</si>
  <si>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</si>
  <si>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</si>
  <si>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</si>
  <si>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</si>
  <si>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</si>
  <si>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</si>
  <si>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</si>
  <si>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</si>
  <si>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</si>
  <si>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</si>
  <si>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</si>
  <si>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</si>
  <si>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</si>
  <si>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</si>
  <si>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</si>
  <si>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</si>
  <si>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</si>
  <si>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</si>
  <si>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</si>
  <si>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</si>
  <si>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</si>
  <si>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</si>
  <si>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</si>
  <si>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</si>
  <si>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</si>
  <si>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</si>
  <si>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</si>
  <si>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</si>
  <si>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</si>
  <si>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</si>
  <si>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</si>
  <si>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</si>
  <si>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</si>
  <si>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</si>
  <si>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</si>
  <si>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</si>
  <si>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</si>
  <si>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</si>
  <si>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</si>
  <si>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</si>
  <si>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</si>
  <si>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</si>
  <si>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</si>
  <si>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</si>
  <si>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</si>
  <si>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</si>
  <si>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</si>
  <si>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</si>
  <si>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</si>
  <si>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</si>
  <si>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</si>
  <si>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</si>
  <si>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</si>
  <si>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</si>
  <si>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</si>
  <si>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</si>
  <si>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</si>
  <si>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</si>
  <si>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</si>
  <si>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</si>
  <si>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</si>
  <si>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</si>
  <si>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</si>
  <si>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</si>
  <si>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</si>
  <si>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</si>
  <si>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</si>
  <si>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</si>
  <si>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</si>
  <si>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</si>
  <si>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</si>
  <si>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</si>
  <si>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</si>
  <si>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</si>
  <si>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</si>
  <si>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</si>
  <si>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</si>
  <si>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</si>
  <si>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</si>
  <si>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</si>
  <si>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</si>
  <si>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</si>
  <si>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</si>
  <si>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</si>
  <si>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</si>
  <si>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</si>
  <si>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</si>
  <si>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</si>
  <si>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</si>
  <si>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</si>
  <si>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</si>
  <si>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</si>
  <si>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</si>
  <si>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</si>
  <si>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</si>
  <si>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</si>
  <si>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</si>
  <si>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</si>
  <si>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</si>
  <si>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</si>
  <si>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</si>
  <si>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</si>
  <si>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</si>
  <si>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</si>
  <si>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</si>
  <si>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</si>
  <si>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</si>
  <si>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</si>
  <si>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</si>
  <si>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</si>
  <si>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</si>
  <si>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</si>
  <si>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</si>
  <si>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</si>
  <si>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</si>
  <si>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</si>
  <si>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</si>
  <si>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</si>
  <si>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</si>
  <si>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</si>
  <si>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</si>
  <si>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</si>
  <si>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</si>
  <si>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</si>
  <si>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</si>
  <si>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</si>
  <si>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</si>
  <si>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</si>
  <si>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</si>
  <si>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</si>
  <si>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</si>
  <si>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</si>
  <si>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</si>
  <si>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</si>
  <si>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</si>
  <si>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</si>
  <si>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</si>
  <si>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</si>
  <si>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</si>
  <si>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</si>
  <si>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</si>
  <si>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</si>
  <si>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</si>
  <si>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</si>
  <si>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</si>
  <si>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</si>
  <si>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</si>
  <si>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</si>
  <si>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</si>
  <si>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</si>
  <si>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</si>
  <si>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</si>
  <si>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</si>
  <si>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</si>
  <si>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</si>
  <si>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</si>
  <si>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</si>
  <si>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</si>
  <si>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</si>
  <si>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</si>
  <si>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</si>
  <si>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</si>
  <si>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</si>
  <si>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</si>
  <si>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</si>
  <si>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</si>
  <si>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</si>
  <si>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</si>
  <si>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</si>
  <si>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</si>
  <si>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</si>
  <si>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</si>
  <si>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</si>
  <si>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</si>
  <si>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</si>
  <si>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</si>
  <si>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</si>
  <si>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</si>
  <si>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</si>
  <si>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</si>
  <si>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</si>
  <si>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</si>
  <si>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</si>
  <si>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</si>
  <si>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</si>
  <si>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</si>
  <si>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</si>
  <si>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</si>
  <si>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</si>
  <si>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</si>
  <si>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</si>
  <si>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</si>
  <si>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</si>
  <si>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</si>
  <si>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</si>
  <si>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</si>
  <si>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</si>
  <si>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</si>
  <si>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</si>
  <si>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</si>
  <si>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</si>
  <si>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</si>
  <si>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</si>
  <si>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</si>
  <si>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</si>
  <si>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</si>
  <si>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</si>
  <si>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</si>
  <si>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</si>
  <si>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</si>
  <si>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</si>
  <si>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</si>
  <si>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</si>
  <si>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</si>
  <si>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</si>
  <si>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</si>
  <si>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</si>
  <si>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</si>
  <si>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</si>
  <si>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</si>
  <si>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</si>
  <si>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</si>
  <si>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</si>
  <si>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</si>
  <si>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</si>
  <si>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</si>
  <si>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</si>
  <si>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</si>
  <si>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</si>
  <si>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</si>
  <si>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</si>
  <si>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</si>
  <si>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</si>
  <si>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</si>
  <si>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</si>
  <si>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</si>
  <si>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</si>
  <si>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</si>
  <si>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</si>
  <si>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</si>
  <si>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</si>
  <si>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</si>
  <si>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</si>
  <si>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</si>
  <si>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</si>
  <si>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</si>
  <si>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</si>
  <si>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</si>
  <si>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</si>
  <si>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</si>
  <si>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</si>
  <si>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</si>
  <si>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</si>
  <si>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</si>
  <si>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</si>
  <si>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</si>
  <si>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</si>
  <si>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</si>
  <si>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</si>
  <si>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</si>
  <si>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</si>
  <si>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</si>
  <si>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</si>
  <si>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</si>
  <si>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</si>
  <si>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</si>
  <si>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</si>
  <si>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</si>
  <si>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</si>
  <si>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</si>
  <si>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</si>
  <si>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</si>
  <si>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</si>
  <si>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</si>
  <si>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</si>
  <si>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</si>
  <si>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</si>
  <si>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</si>
  <si>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</si>
  <si>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</si>
  <si>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</si>
  <si>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</si>
  <si>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</si>
  <si>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</si>
  <si>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</si>
  <si>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</si>
  <si>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</si>
  <si>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</si>
  <si>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</si>
  <si>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</si>
  <si>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</si>
  <si>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</si>
  <si>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</si>
  <si>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</si>
  <si>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</si>
  <si>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</si>
  <si>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</si>
  <si>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</si>
  <si>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</si>
  <si>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</si>
  <si>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</si>
  <si>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</si>
  <si>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</si>
  <si>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</si>
  <si>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</si>
  <si>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</si>
  <si>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</si>
  <si>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</si>
  <si>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</si>
  <si>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</si>
  <si>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</si>
  <si>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</si>
  <si>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</si>
  <si>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</si>
  <si>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</si>
  <si>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</si>
  <si>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</si>
  <si>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</si>
  <si>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</si>
  <si>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</si>
  <si>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</si>
  <si>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</si>
  <si>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</si>
  <si>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</si>
  <si>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</si>
  <si>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</si>
  <si>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</si>
  <si>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</si>
  <si>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</si>
  <si>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</si>
  <si>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</si>
  <si>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</si>
  <si>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</si>
  <si>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</si>
  <si>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</si>
  <si>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</si>
  <si>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</si>
  <si>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</si>
  <si>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</si>
  <si>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</si>
  <si>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</si>
  <si>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</si>
  <si>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</si>
  <si>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</si>
  <si>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</si>
  <si>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</si>
  <si>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</si>
  <si>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</si>
  <si>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</si>
  <si>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</si>
  <si>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</si>
  <si>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</si>
  <si>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</si>
  <si>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</si>
  <si>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</si>
  <si>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</si>
  <si>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</si>
  <si>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</si>
  <si>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</si>
  <si>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</si>
  <si>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</si>
  <si>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</si>
  <si>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</si>
  <si>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</si>
  <si>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</si>
  <si>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</si>
  <si>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</si>
  <si>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</si>
  <si>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</si>
  <si>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</si>
  <si>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</si>
  <si>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</si>
  <si>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</si>
  <si>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</si>
  <si>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</si>
  <si>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</si>
  <si>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</si>
  <si>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</si>
  <si>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</si>
  <si>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</si>
  <si>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</si>
  <si>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</si>
  <si>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</si>
  <si>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</si>
  <si>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</si>
  <si>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</si>
  <si>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</si>
  <si>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</si>
  <si>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</si>
  <si>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</si>
  <si>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</si>
  <si>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</si>
  <si>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</si>
  <si>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</si>
  <si>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</si>
  <si>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</si>
  <si>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</si>
  <si>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</si>
  <si>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</si>
  <si>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</si>
  <si>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</si>
  <si>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</si>
  <si>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</si>
  <si>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</si>
  <si>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</si>
  <si>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</si>
  <si>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</si>
  <si>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</si>
  <si>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</si>
  <si>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</si>
  <si>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</si>
  <si>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</si>
  <si>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</si>
  <si>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</si>
  <si>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</si>
  <si>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</si>
  <si>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</si>
  <si>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</si>
  <si>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</si>
  <si>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</si>
  <si>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</si>
  <si>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</si>
  <si>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</si>
  <si>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</si>
  <si>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</si>
  <si>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</si>
  <si>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</si>
  <si>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</si>
  <si>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</si>
  <si>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</si>
  <si>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</si>
  <si>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</si>
  <si>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</si>
  <si>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</si>
  <si>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</si>
  <si>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</si>
  <si>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</si>
  <si>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</si>
  <si>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</si>
  <si>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</si>
  <si>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</si>
  <si>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</si>
  <si>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</si>
  <si>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</si>
  <si>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</si>
  <si>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</si>
  <si>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</si>
  <si>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</si>
  <si>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</si>
  <si>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</si>
  <si>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</si>
  <si>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</si>
  <si>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</si>
  <si>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</si>
  <si>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</si>
  <si>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</si>
  <si>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</si>
  <si>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</si>
  <si>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</si>
  <si>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</si>
  <si>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</si>
  <si>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</si>
  <si>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</si>
  <si>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</si>
  <si>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</si>
  <si>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</si>
  <si>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</si>
  <si>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</si>
  <si>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</si>
  <si>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</si>
  <si>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</si>
  <si>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</si>
  <si>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</si>
  <si>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</si>
  <si>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</si>
  <si>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</si>
  <si>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</si>
  <si>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</si>
  <si>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</si>
  <si>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</si>
  <si>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</si>
  <si>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</si>
  <si>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</si>
  <si>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</si>
  <si>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</si>
  <si>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</si>
  <si>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</si>
  <si>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</si>
  <si>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</si>
  <si>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</si>
  <si>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</si>
  <si>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</si>
  <si>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</si>
  <si>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</si>
  <si>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</si>
  <si>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</si>
  <si>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</si>
  <si>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</si>
  <si>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</si>
  <si>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</si>
  <si>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</si>
  <si>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</si>
  <si>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</si>
  <si>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</si>
  <si>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</si>
  <si>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</si>
  <si>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</si>
  <si>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</si>
  <si>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</si>
  <si>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</si>
  <si>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</si>
  <si>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</si>
  <si>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</si>
  <si>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</si>
  <si>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</si>
  <si>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</si>
  <si>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</si>
  <si>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</si>
  <si>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</si>
  <si>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</si>
  <si>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</si>
  <si>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</si>
  <si>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</si>
  <si>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</si>
  <si>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</si>
  <si>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</si>
  <si>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</si>
  <si>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</si>
  <si>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</si>
  <si>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</si>
  <si>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</si>
  <si>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</si>
  <si>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</si>
  <si>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</si>
  <si>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</si>
  <si>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</si>
  <si>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</si>
  <si>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</si>
  <si>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</si>
  <si>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</si>
  <si>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</si>
  <si>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</si>
  <si>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</si>
  <si>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</si>
  <si>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</si>
  <si>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</si>
  <si>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</si>
  <si>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</si>
  <si>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</si>
  <si>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</si>
  <si>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</si>
  <si>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</si>
  <si>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</si>
  <si>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</si>
  <si>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</si>
  <si>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</si>
  <si>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</si>
  <si>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</si>
  <si>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</si>
  <si>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</si>
  <si>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</si>
  <si>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</si>
  <si>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</si>
  <si>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</si>
  <si>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</si>
  <si>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</si>
  <si>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</si>
  <si>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</si>
  <si>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</si>
  <si>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</si>
  <si>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</si>
  <si>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</si>
  <si>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</si>
  <si>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</si>
  <si>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</si>
  <si>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</si>
  <si>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</si>
  <si>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</si>
  <si>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</si>
  <si>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</si>
  <si>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</si>
  <si>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</si>
  <si>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</si>
  <si>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</si>
  <si>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</si>
  <si>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</si>
  <si>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</si>
  <si>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</si>
  <si>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</si>
  <si>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</si>
  <si>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</si>
  <si>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</si>
  <si>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</si>
  <si>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</si>
  <si>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</si>
  <si>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</si>
  <si>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</si>
  <si>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</si>
  <si>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</si>
  <si>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</si>
  <si>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</si>
  <si>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</si>
  <si>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</si>
  <si>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</si>
  <si>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</si>
  <si>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</si>
  <si>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</si>
  <si>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</si>
  <si>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</si>
  <si>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</si>
  <si>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</si>
  <si>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</si>
  <si>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</si>
  <si>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</si>
  <si>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</si>
  <si>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</si>
  <si>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</si>
  <si>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</si>
  <si>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</si>
  <si>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</si>
  <si>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</si>
  <si>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</si>
  <si>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</si>
  <si>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</si>
  <si>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</si>
  <si>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</si>
  <si>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</si>
  <si>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</si>
  <si>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</si>
  <si>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</si>
  <si>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</si>
  <si>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</si>
  <si>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</si>
  <si>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</si>
  <si>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</si>
  <si>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</si>
  <si>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</si>
  <si>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</si>
  <si>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</si>
  <si>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</si>
  <si>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</si>
  <si>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</si>
  <si>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</si>
  <si>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</si>
  <si>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</si>
  <si>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</si>
  <si>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</si>
  <si>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</si>
  <si>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</si>
  <si>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</si>
  <si>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</si>
  <si>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</si>
  <si>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</si>
  <si>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</si>
  <si>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</si>
  <si>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</si>
  <si>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</si>
  <si>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</si>
  <si>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</si>
  <si>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</si>
  <si>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</si>
  <si>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</si>
  <si>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</si>
  <si>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</si>
  <si>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</si>
  <si>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</si>
  <si>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</si>
  <si>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</si>
  <si>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</si>
  <si>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</si>
  <si>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</si>
  <si>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</si>
  <si>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</si>
  <si>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</si>
  <si>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</si>
  <si>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</si>
  <si>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</si>
  <si>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</si>
  <si>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</si>
  <si>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</si>
  <si>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</si>
  <si>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</si>
  <si>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</si>
  <si>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</si>
  <si>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</si>
  <si>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</si>
  <si>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</si>
  <si>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</si>
  <si>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</si>
  <si>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</si>
  <si>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</si>
  <si>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</si>
  <si>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</si>
  <si>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</si>
  <si>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</si>
  <si>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</si>
  <si>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</si>
  <si>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</si>
  <si>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</si>
  <si>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</si>
  <si>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</si>
  <si>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</si>
  <si>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</si>
  <si>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</si>
  <si>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</si>
  <si>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</si>
  <si>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</si>
  <si>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</si>
  <si>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</si>
  <si>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</si>
  <si>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</si>
  <si>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</si>
  <si>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</si>
  <si>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</si>
  <si>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</si>
  <si>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</si>
  <si>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</si>
  <si>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</si>
  <si>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</si>
  <si>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</si>
  <si>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</si>
  <si>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</si>
  <si>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</si>
  <si>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</si>
  <si>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</si>
  <si>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</si>
  <si>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</si>
  <si>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</si>
  <si>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</si>
  <si>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</si>
  <si>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</si>
  <si>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</si>
  <si>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</si>
  <si>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</si>
  <si>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</si>
  <si>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</si>
  <si>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</si>
  <si>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</si>
  <si>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</si>
  <si>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</si>
  <si>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</si>
  <si>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</si>
  <si>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</si>
  <si>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</si>
  <si>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</si>
  <si>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</si>
  <si>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</si>
  <si>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</si>
  <si>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</si>
  <si>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</si>
  <si>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</si>
  <si>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</si>
  <si>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</si>
  <si>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</si>
  <si>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</si>
  <si>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</si>
  <si>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</si>
  <si>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</si>
  <si>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</si>
  <si>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</si>
  <si>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</si>
  <si>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</si>
  <si>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</si>
  <si>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</si>
  <si>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</si>
  <si>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</si>
  <si>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</si>
  <si>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</si>
  <si>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</si>
  <si>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</si>
  <si>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</si>
  <si>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</si>
  <si>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</si>
  <si>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</si>
  <si>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</si>
  <si>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</si>
  <si>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</si>
  <si>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</si>
  <si>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</si>
  <si>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</si>
  <si>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</si>
  <si>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</si>
  <si>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</si>
  <si>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</si>
  <si>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</si>
  <si>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</si>
  <si>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</si>
  <si>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</si>
  <si>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</si>
  <si>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</si>
  <si>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</si>
  <si>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</si>
  <si>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</si>
  <si>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</si>
  <si>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</si>
  <si>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</si>
  <si>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</si>
  <si>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</si>
  <si>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</si>
  <si>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</si>
  <si>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</si>
  <si>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</si>
  <si>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</si>
  <si>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</si>
  <si>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</si>
  <si>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</si>
  <si>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</si>
  <si>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</si>
  <si>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</si>
  <si>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</si>
  <si>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</si>
  <si>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</si>
  <si>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</si>
  <si>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</si>
  <si>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</si>
  <si>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</si>
  <si>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</si>
  <si>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</si>
  <si>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</si>
  <si>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</si>
  <si>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</si>
  <si>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</si>
  <si>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</si>
  <si>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</si>
  <si>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</si>
  <si>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</si>
  <si>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</si>
  <si>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</si>
  <si>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</si>
  <si>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</si>
  <si>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</si>
  <si>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</si>
  <si>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</si>
  <si>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</si>
  <si>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</si>
  <si>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</si>
  <si>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</si>
  <si>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</si>
  <si>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</si>
  <si>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</si>
  <si>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</si>
  <si>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</si>
  <si>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</si>
  <si>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</si>
  <si>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</si>
  <si>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</si>
  <si>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</si>
  <si>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</si>
  <si>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</si>
  <si>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</si>
  <si>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</si>
  <si>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</si>
  <si>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</si>
  <si>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</si>
  <si>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</si>
  <si>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</si>
  <si>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</si>
  <si>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</si>
  <si>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</si>
  <si>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</si>
  <si>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</si>
  <si>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</si>
  <si>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</si>
  <si>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</si>
  <si>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</si>
  <si>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</si>
  <si>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</si>
  <si>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</si>
  <si>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</si>
  <si>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</si>
  <si>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</si>
  <si>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</si>
  <si>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</si>
  <si>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</si>
  <si>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</si>
  <si>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</si>
  <si>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</si>
  <si>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</si>
  <si>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</si>
  <si>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</si>
  <si>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</si>
  <si>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</si>
  <si>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</si>
  <si>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</si>
  <si>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</si>
  <si>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</si>
  <si>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</si>
  <si>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</si>
  <si>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</si>
  <si>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</si>
  <si>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</si>
  <si>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</si>
  <si>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</si>
  <si>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</si>
  <si>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</si>
  <si>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</si>
  <si>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</si>
  <si>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</si>
  <si>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</si>
  <si>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</si>
  <si>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</si>
  <si>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</si>
  <si>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</si>
  <si>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</si>
  <si>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</si>
  <si>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</si>
  <si>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</si>
  <si>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</si>
  <si>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</si>
  <si>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</si>
  <si>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</si>
  <si>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</si>
  <si>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</si>
  <si>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</si>
  <si>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</si>
  <si>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</si>
  <si>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</si>
  <si>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</si>
  <si>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</si>
  <si>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</si>
  <si>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</si>
  <si>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</si>
  <si>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</si>
  <si>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</si>
  <si>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</si>
  <si>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</si>
  <si>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</si>
  <si>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</si>
  <si>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</si>
  <si>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</si>
  <si>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</si>
  <si>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</si>
  <si>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</si>
  <si>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</si>
  <si>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</si>
  <si>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</si>
  <si>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</si>
  <si>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</si>
  <si>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</si>
  <si>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</si>
  <si>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</si>
  <si>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</si>
  <si>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</si>
  <si>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</si>
  <si>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</si>
  <si>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</si>
  <si>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</si>
  <si>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</si>
  <si>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</si>
  <si>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</si>
  <si>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</si>
  <si>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</si>
  <si>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</si>
  <si>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</si>
  <si>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</si>
  <si>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</si>
  <si>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</si>
  <si>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</si>
  <si>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</si>
  <si>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</si>
  <si>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</si>
  <si>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</si>
  <si>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</si>
  <si>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</si>
  <si>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</si>
  <si>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</si>
  <si>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</si>
  <si>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</si>
  <si>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</si>
  <si>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</si>
  <si>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</si>
  <si>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</si>
  <si>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</si>
  <si>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</si>
  <si>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</si>
  <si>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</si>
  <si>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</si>
  <si>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</si>
  <si>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</si>
  <si>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</si>
  <si>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</si>
  <si>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</si>
  <si>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</si>
  <si>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</si>
  <si>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</si>
  <si>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</si>
  <si>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</si>
  <si>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</si>
  <si>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</si>
  <si>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</si>
  <si>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</si>
  <si>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</si>
  <si>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</si>
  <si>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</si>
  <si>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</si>
  <si>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</si>
  <si>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</si>
  <si>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</si>
  <si>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</si>
  <si>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</si>
  <si>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</si>
  <si>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</si>
  <si>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</si>
  <si>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</si>
  <si>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</si>
  <si>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</si>
  <si>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</si>
  <si>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</si>
  <si>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</si>
  <si>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</si>
  <si>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</si>
  <si>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</si>
  <si>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</si>
  <si>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</si>
  <si>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</si>
  <si>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</si>
  <si>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</si>
  <si>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</si>
  <si>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</si>
  <si>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</si>
  <si>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</si>
  <si>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</si>
  <si>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</si>
  <si>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</si>
  <si>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</si>
  <si>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</si>
  <si>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</si>
  <si>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</si>
  <si>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</si>
  <si>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</si>
  <si>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</si>
  <si>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</si>
  <si>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</si>
  <si>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</si>
  <si>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</si>
  <si>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</si>
  <si>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</si>
  <si>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</si>
  <si>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</si>
  <si>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</si>
  <si>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</si>
  <si>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</si>
  <si>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</si>
  <si>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</si>
  <si>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</si>
  <si>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</si>
  <si>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</si>
  <si>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</si>
  <si>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</si>
  <si>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</si>
  <si>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</si>
  <si>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</si>
  <si>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</si>
  <si>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</si>
  <si>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</si>
  <si>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</si>
  <si>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</si>
  <si>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</si>
  <si>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</si>
  <si>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</si>
  <si>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</si>
  <si>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</si>
  <si>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</si>
  <si>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</si>
  <si>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</si>
  <si>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</si>
  <si>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</si>
  <si>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</si>
  <si>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</si>
  <si>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</si>
  <si>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</si>
  <si>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</si>
  <si>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</si>
  <si>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</si>
  <si>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</si>
  <si>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</si>
  <si>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</si>
  <si>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</si>
  <si>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</si>
  <si>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</si>
  <si>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</si>
  <si>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</si>
  <si>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</si>
  <si>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</si>
  <si>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</si>
  <si>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</si>
  <si>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</si>
  <si>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</si>
  <si>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</si>
  <si>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</si>
  <si>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</si>
  <si>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</si>
  <si>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</si>
  <si>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</si>
  <si>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</si>
  <si>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</si>
  <si>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</si>
  <si>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</si>
  <si>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</si>
  <si>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</si>
  <si>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</si>
  <si>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</si>
  <si>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</si>
  <si>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</si>
  <si>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</si>
  <si>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</si>
  <si>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</si>
  <si>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</si>
  <si>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</si>
  <si>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</si>
  <si>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</si>
  <si>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</si>
  <si>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</si>
  <si>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</si>
  <si>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</si>
  <si>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</si>
  <si>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</si>
  <si>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</si>
  <si>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</si>
  <si>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</si>
  <si>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</si>
  <si>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</si>
  <si>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</si>
  <si>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</si>
  <si>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</si>
  <si>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</si>
  <si>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</si>
  <si>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</si>
  <si>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</si>
  <si>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</si>
  <si>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</si>
  <si>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</si>
  <si>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</si>
  <si>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</si>
  <si>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</si>
  <si>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</si>
  <si>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</si>
  <si>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</si>
  <si>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</si>
  <si>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</si>
  <si>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</si>
  <si>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</si>
  <si>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</si>
  <si>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</si>
  <si>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</si>
  <si>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</si>
  <si>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</si>
  <si>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</si>
  <si>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</si>
  <si>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</si>
  <si>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</si>
  <si>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</si>
  <si>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</si>
  <si>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</si>
  <si>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</si>
  <si>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</si>
  <si>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</si>
  <si>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</si>
  <si>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</si>
  <si>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</si>
  <si>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</si>
  <si>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</si>
  <si>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</si>
  <si>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</si>
  <si>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</si>
  <si>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</si>
  <si>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</si>
  <si>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</si>
  <si>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</si>
  <si>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</si>
  <si>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</si>
  <si>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</si>
  <si>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</si>
  <si>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</si>
  <si>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</si>
  <si>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</si>
  <si>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</si>
  <si>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</si>
  <si>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</si>
  <si>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</si>
  <si>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</si>
  <si>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</si>
  <si>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</si>
  <si>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</si>
  <si>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</si>
  <si>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</si>
  <si>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</si>
  <si>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</si>
  <si>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</si>
  <si>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</si>
  <si>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</si>
  <si>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</si>
  <si>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</si>
  <si>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</si>
  <si>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</si>
  <si>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</si>
  <si>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</si>
  <si>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</si>
  <si>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</si>
  <si>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</si>
  <si>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</si>
  <si>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</si>
  <si>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</si>
  <si>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</si>
  <si>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</si>
  <si>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</si>
  <si>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</si>
  <si>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</si>
  <si>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</si>
  <si>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</si>
  <si>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</si>
  <si>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</si>
  <si>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</si>
  <si>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</si>
  <si>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</si>
  <si>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</si>
  <si>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</si>
  <si>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</si>
  <si>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</si>
  <si>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</si>
  <si>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</si>
  <si>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</si>
  <si>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</si>
  <si>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</si>
  <si>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</si>
  <si>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</si>
  <si>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</si>
  <si>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</si>
  <si>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</si>
  <si>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</si>
  <si>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</si>
  <si>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</si>
  <si>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</si>
  <si>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</si>
  <si>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</si>
  <si>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</si>
  <si>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</si>
  <si>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</si>
  <si>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</si>
  <si>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</si>
  <si>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</si>
  <si>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</si>
  <si>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</si>
  <si>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</si>
  <si>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</si>
  <si>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</si>
  <si>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</si>
  <si>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</si>
  <si>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</si>
  <si>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</si>
  <si>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</si>
  <si>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</si>
  <si>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</si>
  <si>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</si>
  <si>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</si>
  <si>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</si>
  <si>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</si>
  <si>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</si>
  <si>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</si>
  <si>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</si>
  <si>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</si>
  <si>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</si>
  <si>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</si>
  <si>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</si>
  <si>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</si>
  <si>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</si>
  <si>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</si>
  <si>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</si>
  <si>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</si>
  <si>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</si>
  <si>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</si>
  <si>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</si>
  <si>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</si>
  <si>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</si>
  <si>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</si>
  <si>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</si>
  <si>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</si>
  <si>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</si>
  <si>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</si>
  <si>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</si>
  <si>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</si>
  <si>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</si>
  <si>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</si>
  <si>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</si>
  <si>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</si>
  <si>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</si>
  <si>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</si>
  <si>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</si>
  <si>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</si>
  <si>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</si>
  <si>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</si>
  <si>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</si>
  <si>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</si>
  <si>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</si>
  <si>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</si>
  <si>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</si>
  <si>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</si>
  <si>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</si>
  <si>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</si>
  <si>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</si>
  <si>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</si>
  <si>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</si>
  <si>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</si>
  <si>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</si>
  <si>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</si>
  <si>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</si>
  <si>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</si>
  <si>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</si>
  <si>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</si>
  <si>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</si>
  <si>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</si>
  <si>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</si>
  <si>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</si>
  <si>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</si>
  <si>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</si>
  <si>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</si>
  <si>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</si>
  <si>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</si>
  <si>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</si>
  <si>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</si>
  <si>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</si>
  <si>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</si>
  <si>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</si>
  <si>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</si>
  <si>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</si>
  <si>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</si>
  <si>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</si>
  <si>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</si>
  <si>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</si>
  <si>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</si>
  <si>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</si>
  <si>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</si>
  <si>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</si>
  <si>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</si>
  <si>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</si>
  <si>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</si>
  <si>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</si>
  <si>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</si>
  <si>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</si>
  <si>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</si>
  <si>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</si>
  <si>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</si>
  <si>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</si>
  <si>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</si>
  <si>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</si>
  <si>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</si>
  <si>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</si>
  <si>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</si>
  <si>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</si>
  <si>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</si>
  <si>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</si>
  <si>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</si>
  <si>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</si>
  <si>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</si>
  <si>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</si>
  <si>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</si>
  <si>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</si>
  <si>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</si>
  <si>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</si>
  <si>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</si>
  <si>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</si>
  <si>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</si>
  <si>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</si>
  <si>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</si>
  <si>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</si>
  <si>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</si>
  <si>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</si>
  <si>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</si>
  <si>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</si>
  <si>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</si>
  <si>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</si>
  <si>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</si>
  <si>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</si>
  <si>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</si>
  <si>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</si>
  <si>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</si>
  <si>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</si>
  <si>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</si>
  <si>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</si>
  <si>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</si>
  <si>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</si>
  <si>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</si>
  <si>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</si>
  <si>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</si>
  <si>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</si>
  <si>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</si>
  <si>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</si>
  <si>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</si>
  <si>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</si>
  <si>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</si>
  <si>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</si>
  <si>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</si>
  <si>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</si>
  <si>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</si>
  <si>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</si>
  <si>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</si>
  <si>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</si>
  <si>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</si>
  <si>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</si>
  <si>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</si>
  <si>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</si>
  <si>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</si>
  <si>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</si>
  <si>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</si>
  <si>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</si>
  <si>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</si>
  <si>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</si>
  <si>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</si>
  <si>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</si>
  <si>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</si>
  <si>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</si>
  <si>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</si>
  <si>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</si>
  <si>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</si>
  <si>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</si>
  <si>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</si>
  <si>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</si>
  <si>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</si>
  <si>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</si>
  <si>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</si>
  <si>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</si>
  <si>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</si>
  <si>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</si>
  <si>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</si>
  <si>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</si>
  <si>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</si>
  <si>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</si>
  <si>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</si>
  <si>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</si>
  <si>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</si>
  <si>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</si>
  <si>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</si>
  <si>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</si>
  <si>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</si>
  <si>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</si>
  <si>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</si>
  <si>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</si>
  <si>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</si>
  <si>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</si>
  <si>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</si>
  <si>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</si>
  <si>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</si>
  <si>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</si>
  <si>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</si>
  <si>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</si>
  <si>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</si>
  <si>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</si>
  <si>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</si>
  <si>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</si>
  <si>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</si>
  <si>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</si>
  <si>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</si>
  <si>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</si>
  <si>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</si>
  <si>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</si>
  <si>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</si>
  <si>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</si>
  <si>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</si>
  <si>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</si>
  <si>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</si>
  <si>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</si>
  <si>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</si>
  <si>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</si>
  <si>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</si>
  <si>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</si>
  <si>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</si>
  <si>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</si>
  <si>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</si>
  <si>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</si>
  <si>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</si>
  <si>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</si>
  <si>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</si>
  <si>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</si>
  <si>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</si>
  <si>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</si>
  <si>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</si>
  <si>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</si>
  <si>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</si>
  <si>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</si>
  <si>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</si>
  <si>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</si>
  <si>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</si>
  <si>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</si>
  <si>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</si>
  <si>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</si>
  <si>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</si>
  <si>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</si>
  <si>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</si>
  <si>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</si>
  <si>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</si>
  <si>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</si>
  <si>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</si>
  <si>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</si>
  <si>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</si>
  <si>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</si>
  <si>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</si>
  <si>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</si>
  <si>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</si>
  <si>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</si>
  <si>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</si>
  <si>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</si>
  <si>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</si>
  <si>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</si>
  <si>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</si>
  <si>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</si>
  <si>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</si>
  <si>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</si>
  <si>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</si>
  <si>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</si>
  <si>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</si>
  <si>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</si>
  <si>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</si>
  <si>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</si>
  <si>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</si>
  <si>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</si>
  <si>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</si>
  <si>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</si>
  <si>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</si>
  <si>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</si>
  <si>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</si>
  <si>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</si>
  <si>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</si>
  <si>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</si>
  <si>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</si>
  <si>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</si>
  <si>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</si>
  <si>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</si>
  <si>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</si>
  <si>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</si>
  <si>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</si>
  <si>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</si>
  <si>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</si>
  <si>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</si>
  <si>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</si>
  <si>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</si>
  <si>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</si>
  <si>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</si>
  <si>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</si>
  <si>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</si>
  <si>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</si>
  <si>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</si>
  <si>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</si>
  <si>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</si>
  <si>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</si>
  <si>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</si>
  <si>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</si>
  <si>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</si>
  <si>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</si>
  <si>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</si>
  <si>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</si>
  <si>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</si>
  <si>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</si>
  <si>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</si>
  <si>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</si>
  <si>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</si>
  <si>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</si>
  <si>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</si>
  <si>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</si>
  <si>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</si>
  <si>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</si>
  <si>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</si>
  <si>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</si>
  <si>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</si>
  <si>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</si>
  <si>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</si>
  <si>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</si>
  <si>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</si>
  <si>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</si>
  <si>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</si>
  <si>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</si>
  <si>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</si>
  <si>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</si>
  <si>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</si>
  <si>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</si>
  <si>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</si>
  <si>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</si>
  <si>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</si>
  <si>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</si>
  <si>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</si>
  <si>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</si>
  <si>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</si>
  <si>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</si>
  <si>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</si>
  <si>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</si>
  <si>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</si>
  <si>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</si>
  <si>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</si>
  <si>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</si>
  <si>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</si>
  <si>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</si>
  <si>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</si>
  <si>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</si>
  <si>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</si>
  <si>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</si>
  <si>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</si>
  <si>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</si>
  <si>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</si>
  <si>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</si>
  <si>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</si>
  <si>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</si>
  <si>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</si>
  <si>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</si>
  <si>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</si>
  <si>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</si>
  <si>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</si>
  <si>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</si>
  <si>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</si>
  <si>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</si>
  <si>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</si>
  <si>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</si>
  <si>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</si>
  <si>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</si>
  <si>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</si>
  <si>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</si>
  <si>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</si>
  <si>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</si>
  <si>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</si>
  <si>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</si>
  <si>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</si>
  <si>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</si>
  <si>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</si>
  <si>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</si>
  <si>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</si>
  <si>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</si>
  <si>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</si>
  <si>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</si>
  <si>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</si>
  <si>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</si>
  <si>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</si>
  <si>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</si>
  <si>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</si>
  <si>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</si>
  <si>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</si>
  <si>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</si>
  <si>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</si>
  <si>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</si>
  <si>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</si>
  <si>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</si>
  <si>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</si>
  <si>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</si>
  <si>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</si>
  <si>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</si>
  <si>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</si>
  <si>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</si>
  <si>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</si>
  <si>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</si>
  <si>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</si>
  <si>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</si>
  <si>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</si>
  <si>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</si>
  <si>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</si>
  <si>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</si>
  <si>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</si>
  <si>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</si>
  <si>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</si>
  <si>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</si>
  <si>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</si>
  <si>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</si>
  <si>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</si>
  <si>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</si>
  <si>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</si>
  <si>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</si>
  <si>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</si>
  <si>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</si>
  <si>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</si>
  <si>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</si>
  <si>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</si>
  <si>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</si>
  <si>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</si>
  <si>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</si>
  <si>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</si>
  <si>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</si>
  <si>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</si>
  <si>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</si>
  <si>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</si>
  <si>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</si>
  <si>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</si>
  <si>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</si>
  <si>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</si>
  <si>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</si>
  <si>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</si>
  <si>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</si>
  <si>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</si>
  <si>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</si>
  <si>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</si>
  <si>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</si>
  <si>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</si>
  <si>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</si>
  <si>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</si>
  <si>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</si>
  <si>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</si>
  <si>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</si>
  <si>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</si>
  <si>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</si>
  <si>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</si>
  <si>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</si>
  <si>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</si>
  <si>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</si>
  <si>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</si>
  <si>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</si>
  <si>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</si>
  <si>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</si>
  <si>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</si>
  <si>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</si>
  <si>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</si>
  <si>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</si>
  <si>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</si>
  <si>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</si>
  <si>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</si>
  <si>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</si>
  <si>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</si>
  <si>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</si>
  <si>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</si>
  <si>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</si>
  <si>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</si>
  <si>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</si>
  <si>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</si>
  <si>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</si>
  <si>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</si>
  <si>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</si>
  <si>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</si>
  <si>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</si>
  <si>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</si>
  <si>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</si>
  <si>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</si>
  <si>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</si>
  <si>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</si>
  <si>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</si>
  <si>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</si>
  <si>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</si>
  <si>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</si>
  <si>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</si>
  <si>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</si>
  <si>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</si>
  <si>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</si>
  <si>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</si>
  <si>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</si>
  <si>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</si>
  <si>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</si>
  <si>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</si>
  <si>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</si>
  <si>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</si>
  <si>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</si>
  <si>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</si>
  <si>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</si>
  <si>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</si>
  <si>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</si>
  <si>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</si>
  <si>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</si>
  <si>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</si>
  <si>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</si>
  <si>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</si>
  <si>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</si>
  <si>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</si>
  <si>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</si>
  <si>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</si>
  <si>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</si>
  <si>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</si>
  <si>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</si>
  <si>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</si>
  <si>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</si>
  <si>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</si>
  <si>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</si>
  <si>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</si>
  <si>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</si>
  <si>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</si>
  <si>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</si>
  <si>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</si>
  <si>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</si>
  <si>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</si>
  <si>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</si>
  <si>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</si>
  <si>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</si>
  <si>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</si>
  <si>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</si>
  <si>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</si>
  <si>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</si>
  <si>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</si>
  <si>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</si>
  <si>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</si>
  <si>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</si>
  <si>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</si>
  <si>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</si>
  <si>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</si>
  <si>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</si>
  <si>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</si>
  <si>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</si>
  <si>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</si>
  <si>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</si>
  <si>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</si>
  <si>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</si>
  <si>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</si>
  <si>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</si>
  <si>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</si>
  <si>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</si>
  <si>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</si>
  <si>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</si>
  <si>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</si>
  <si>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</si>
  <si>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</si>
  <si>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</si>
  <si>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</si>
  <si>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</si>
  <si>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</si>
  <si>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</si>
  <si>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</si>
  <si>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</si>
  <si>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</si>
  <si>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</si>
  <si>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</si>
  <si>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</si>
  <si>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</si>
  <si>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</si>
  <si>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</si>
  <si>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</si>
  <si>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</si>
  <si>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</si>
  <si>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</si>
  <si>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</si>
  <si>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</si>
  <si>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</si>
  <si>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</si>
  <si>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</si>
  <si>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</si>
  <si>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</si>
  <si>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</si>
  <si>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</si>
  <si>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</si>
  <si>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</si>
  <si>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</si>
  <si>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</si>
  <si>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</si>
  <si>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</si>
  <si>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</si>
  <si>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</si>
  <si>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</si>
  <si>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</si>
  <si>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</si>
  <si>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</si>
  <si>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</si>
  <si>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</si>
  <si>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</si>
  <si>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</si>
  <si>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</si>
  <si>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</si>
  <si>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</si>
  <si>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</si>
  <si>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</si>
  <si>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</si>
  <si>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</si>
  <si>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</si>
  <si>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</si>
  <si>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</si>
  <si>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</si>
  <si>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</si>
  <si>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</si>
  <si>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</si>
  <si>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</si>
  <si>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</si>
  <si>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</si>
  <si>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</si>
  <si>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</si>
  <si>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</si>
  <si>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</si>
  <si>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</si>
  <si>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</si>
  <si>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</si>
  <si>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</si>
  <si>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</si>
  <si>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</si>
  <si>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</si>
  <si>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</si>
  <si>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</si>
  <si>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</si>
  <si>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</si>
  <si>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</si>
  <si>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</si>
  <si>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</si>
  <si>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</si>
  <si>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</si>
  <si>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</si>
  <si>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</si>
  <si>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</si>
  <si>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</si>
  <si>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</si>
  <si>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</si>
  <si>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</si>
  <si>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</si>
  <si>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</si>
  <si>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</si>
  <si>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</si>
  <si>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</si>
  <si>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</si>
  <si>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</si>
  <si>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</si>
  <si>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</si>
  <si>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</si>
  <si>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</si>
  <si>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</si>
  <si>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</si>
  <si>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</si>
  <si>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</si>
  <si>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</si>
  <si>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</si>
  <si>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</si>
  <si>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</si>
  <si>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</si>
  <si>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</si>
  <si>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</si>
  <si>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</si>
  <si>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</si>
  <si>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</si>
  <si>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</si>
  <si>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</si>
  <si>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</si>
  <si>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</si>
  <si>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</si>
  <si>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</si>
  <si>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</si>
  <si>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</si>
  <si>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</si>
  <si>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</si>
  <si>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</si>
  <si>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</si>
  <si>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</si>
  <si>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</si>
  <si>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</si>
  <si>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</si>
  <si>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</si>
  <si>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</si>
  <si>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</si>
  <si>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</si>
  <si>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</si>
  <si>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</si>
  <si>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</si>
  <si>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</si>
  <si>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</si>
  <si>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</si>
  <si>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</si>
  <si>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</si>
  <si>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</si>
  <si>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</si>
  <si>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</si>
  <si>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</si>
  <si>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</si>
  <si>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</si>
  <si>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</si>
  <si>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</si>
  <si>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</si>
  <si>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</si>
  <si>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</si>
  <si>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</si>
  <si>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</si>
  <si>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</si>
  <si>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</si>
  <si>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</si>
  <si>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</si>
  <si>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</si>
  <si>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</si>
  <si>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</si>
  <si>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</si>
  <si>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</si>
  <si>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</si>
  <si>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</si>
  <si>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</si>
  <si>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</si>
  <si>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</si>
  <si>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</si>
  <si>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</si>
  <si>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</si>
  <si>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</si>
  <si>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</si>
  <si>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</si>
  <si>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</si>
  <si>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</si>
  <si>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</si>
  <si>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</si>
  <si>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</si>
  <si>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</si>
  <si>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</si>
  <si>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</si>
  <si>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</si>
  <si>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</si>
  <si>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</si>
  <si>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</si>
  <si>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</si>
  <si>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</si>
  <si>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</si>
  <si>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</si>
  <si>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</si>
  <si>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</si>
  <si>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</si>
  <si>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</si>
  <si>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</si>
  <si>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</si>
  <si>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</si>
  <si>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</si>
  <si>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</si>
  <si>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</si>
  <si>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</si>
  <si>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</si>
  <si>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</si>
  <si>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</si>
  <si>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</si>
  <si>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</si>
  <si>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</si>
  <si>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</si>
  <si>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</si>
  <si>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</si>
  <si>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</si>
  <si>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</si>
  <si>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</si>
  <si>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</si>
  <si>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</si>
  <si>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</si>
  <si>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</si>
  <si>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</si>
  <si>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</si>
  <si>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</si>
  <si>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</si>
  <si>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</si>
  <si>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</si>
  <si>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</si>
  <si>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</si>
  <si>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</si>
  <si>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</si>
  <si>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</si>
  <si>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</si>
  <si>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</si>
  <si>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</si>
  <si>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</si>
  <si>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</si>
  <si>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</si>
  <si>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</si>
  <si>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</si>
  <si>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</si>
  <si>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</si>
  <si>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</si>
  <si>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</si>
  <si>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</si>
  <si>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</si>
  <si>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</si>
  <si>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</si>
  <si>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</si>
  <si>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</si>
  <si>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</si>
  <si>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</si>
  <si>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</si>
  <si>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</si>
  <si>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</si>
  <si>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</si>
  <si>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</si>
  <si>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</si>
  <si>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</si>
  <si>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</si>
  <si>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</si>
  <si>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</si>
  <si>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</si>
  <si>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</si>
  <si>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</si>
  <si>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</si>
  <si>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</si>
  <si>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</si>
  <si>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</si>
  <si>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</si>
  <si>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</si>
  <si>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</si>
  <si>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</si>
  <si>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</si>
  <si>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</si>
  <si>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</si>
  <si>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</si>
  <si>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</si>
  <si>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</si>
  <si>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</si>
  <si>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</si>
  <si>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</si>
  <si>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</si>
  <si>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</si>
  <si>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</si>
  <si>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</si>
  <si>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</si>
  <si>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</si>
  <si>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</si>
  <si>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</si>
  <si>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</si>
  <si>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</si>
  <si>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</si>
  <si>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</si>
  <si>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</si>
  <si>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</si>
  <si>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</si>
  <si>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</si>
  <si>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</si>
  <si>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</si>
  <si>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</si>
  <si>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</si>
  <si>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</si>
  <si>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</si>
  <si>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</si>
  <si>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</si>
  <si>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</si>
  <si>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</si>
  <si>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</si>
  <si>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</si>
  <si>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</si>
  <si>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</si>
  <si>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</si>
  <si>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</si>
  <si>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</si>
  <si>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</si>
  <si>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</si>
  <si>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</si>
  <si>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</si>
  <si>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</si>
  <si>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</si>
  <si>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</si>
  <si>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</si>
  <si>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</si>
  <si>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</si>
  <si>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</si>
  <si>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</si>
  <si>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</si>
  <si>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</si>
  <si>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</si>
  <si>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</si>
  <si>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</si>
  <si>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</si>
  <si>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</si>
  <si>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</si>
  <si>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</si>
  <si>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</si>
  <si>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</si>
  <si>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</si>
  <si>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</si>
  <si>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</si>
  <si>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</si>
  <si>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</si>
  <si>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</si>
  <si>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</si>
  <si>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</si>
  <si>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</si>
  <si>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</si>
  <si>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</si>
  <si>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</si>
  <si>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</si>
  <si>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</si>
  <si>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</si>
  <si>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</si>
  <si>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</si>
  <si>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</si>
  <si>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</si>
  <si>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</si>
  <si>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</si>
  <si>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</si>
  <si>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</si>
  <si>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</si>
  <si>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</si>
  <si>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</si>
  <si>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</si>
  <si>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</si>
  <si>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</si>
  <si>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</si>
  <si>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</si>
  <si>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</si>
  <si>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</si>
  <si>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</si>
  <si>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</si>
  <si>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</si>
  <si>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</si>
  <si>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</si>
  <si>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</si>
  <si>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</si>
  <si>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</si>
  <si>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</si>
  <si>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</si>
  <si>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</si>
  <si>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</si>
  <si>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</si>
  <si>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</si>
  <si>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</si>
  <si>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</si>
  <si>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</si>
  <si>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</si>
  <si>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</si>
  <si>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</si>
  <si>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</si>
  <si>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</si>
  <si>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</si>
  <si>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</si>
  <si>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</si>
  <si>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</si>
  <si>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</si>
  <si>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</si>
  <si>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</si>
  <si>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</si>
  <si>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</si>
  <si>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</si>
  <si>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</si>
  <si>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</si>
  <si>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</si>
  <si>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</si>
  <si>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</si>
  <si>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</si>
  <si>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</si>
  <si>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</si>
  <si>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</si>
  <si>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</si>
  <si>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</si>
  <si>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</si>
  <si>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</si>
  <si>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</si>
  <si>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</si>
  <si>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</si>
  <si>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</si>
  <si>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</si>
  <si>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</si>
  <si>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</si>
  <si>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</si>
  <si>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</si>
  <si>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</si>
  <si>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</si>
  <si>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</si>
  <si>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</si>
  <si>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</si>
  <si>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</si>
  <si>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</si>
  <si>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</si>
  <si>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</si>
  <si>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</si>
  <si>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</si>
  <si>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</si>
  <si>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</si>
  <si>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</si>
  <si>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</si>
  <si>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</si>
  <si>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</si>
  <si>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</si>
  <si>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</si>
  <si>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</si>
  <si>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</si>
  <si>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</si>
  <si>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</si>
  <si>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</si>
  <si>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</si>
  <si>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</si>
  <si>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</si>
  <si>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</si>
  <si>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</si>
  <si>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</si>
  <si>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</si>
  <si>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</si>
  <si>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</si>
  <si>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</si>
  <si>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</si>
  <si>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</si>
  <si>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</si>
  <si>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</si>
  <si>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</si>
  <si>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</si>
  <si>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</si>
  <si>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</si>
  <si>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</si>
  <si>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</si>
  <si>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</si>
  <si>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</si>
  <si>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</si>
  <si>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</si>
  <si>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</si>
  <si>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</si>
  <si>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</si>
  <si>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</si>
  <si>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</si>
  <si>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</si>
  <si>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</si>
  <si>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</si>
  <si>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</si>
  <si>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</si>
  <si>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</si>
  <si>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</si>
  <si>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</si>
  <si>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</si>
  <si>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</si>
  <si>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</si>
  <si>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</si>
  <si>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</si>
  <si>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</si>
  <si>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</si>
  <si>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</si>
  <si>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</si>
  <si>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</si>
  <si>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</si>
  <si>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</si>
  <si>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</si>
  <si>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</si>
  <si>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</si>
  <si>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</si>
  <si>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</si>
  <si>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</si>
  <si>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</si>
  <si>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</si>
  <si>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</si>
  <si>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</si>
  <si>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</si>
  <si>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</si>
  <si>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</si>
  <si>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</si>
  <si>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</si>
  <si>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</si>
  <si>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</si>
  <si>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</si>
  <si>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</si>
  <si>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</si>
  <si>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</si>
  <si>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</si>
  <si>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</si>
  <si>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</si>
  <si>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</si>
  <si>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</si>
  <si>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</si>
  <si>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</si>
  <si>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</si>
  <si>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</si>
  <si>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</si>
  <si>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</si>
  <si>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</si>
  <si>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</si>
  <si>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</si>
  <si>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</si>
  <si>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</si>
  <si>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</si>
  <si>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</si>
  <si>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</si>
  <si>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</si>
  <si>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</si>
  <si>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</si>
  <si>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</si>
  <si>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</si>
  <si>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</si>
  <si>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</si>
  <si>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</si>
  <si>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</si>
  <si>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</si>
  <si>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</si>
  <si>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</si>
  <si>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</si>
  <si>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</si>
  <si>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</si>
  <si>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</si>
  <si>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</si>
  <si>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</si>
  <si>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</si>
  <si>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</si>
  <si>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</si>
  <si>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</si>
  <si>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</si>
  <si>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</si>
  <si>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</si>
  <si>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</si>
  <si>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</si>
  <si>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</si>
  <si>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</si>
  <si>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</si>
  <si>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</si>
  <si>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</si>
  <si>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</si>
  <si>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</si>
  <si>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</si>
  <si>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</si>
  <si>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</si>
  <si>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</si>
  <si>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</si>
  <si>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</si>
  <si>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</si>
  <si>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</si>
  <si>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</si>
  <si>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</si>
  <si>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</si>
  <si>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</si>
  <si>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</si>
  <si>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</si>
  <si>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</si>
  <si>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</si>
  <si>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</si>
  <si>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</si>
  <si>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</si>
  <si>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</si>
  <si>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</si>
  <si>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</si>
  <si>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</si>
  <si>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</si>
  <si>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</si>
  <si>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</si>
  <si>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</si>
  <si>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</si>
  <si>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</si>
  <si>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</si>
  <si>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</si>
  <si>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</si>
  <si>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</si>
  <si>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</si>
  <si>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</si>
  <si>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</si>
  <si>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</si>
  <si>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</si>
  <si>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</si>
  <si>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</si>
  <si>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</si>
  <si>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</si>
  <si>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</si>
  <si>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</si>
  <si>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</si>
  <si>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</si>
  <si>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</si>
  <si>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</si>
  <si>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</si>
  <si>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</si>
  <si>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</si>
  <si>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</si>
  <si>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</si>
  <si>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</si>
  <si>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</si>
  <si>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</si>
  <si>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</si>
  <si>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</si>
  <si>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</si>
  <si>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</si>
  <si>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</si>
  <si>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</si>
  <si>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</si>
  <si>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</si>
  <si>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</si>
  <si>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</si>
  <si>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</si>
  <si>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</si>
  <si>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</si>
  <si>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</si>
  <si>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</si>
  <si>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</si>
  <si>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</si>
  <si>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</si>
  <si>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</si>
  <si>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</si>
  <si>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</si>
  <si>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</si>
  <si>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</si>
  <si>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</si>
  <si>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</si>
  <si>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</si>
  <si>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</si>
  <si>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</si>
  <si>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</si>
  <si>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</si>
  <si>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</si>
  <si>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</si>
  <si>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</si>
  <si>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</si>
  <si>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</si>
  <si>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</si>
  <si>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</si>
  <si>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</si>
  <si>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</si>
  <si>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</si>
  <si>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</si>
  <si>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</si>
  <si>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</si>
  <si>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</si>
  <si>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</si>
  <si>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</si>
  <si>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</si>
  <si>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</si>
  <si>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</si>
  <si>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</si>
  <si>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</si>
  <si>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</si>
  <si>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</si>
  <si>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</si>
  <si>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</si>
  <si>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</si>
  <si>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</si>
  <si>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</si>
  <si>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</si>
  <si>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</si>
  <si>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</si>
  <si>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</si>
  <si>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</si>
  <si>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</si>
  <si>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</si>
  <si>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</si>
  <si>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</si>
  <si>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</si>
  <si>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</si>
  <si>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</si>
  <si>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</si>
  <si>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</si>
  <si>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</si>
  <si>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</si>
  <si>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</si>
  <si>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</si>
  <si>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</si>
  <si>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</si>
  <si>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</si>
  <si>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</si>
  <si>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</si>
  <si>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</si>
  <si>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</si>
  <si>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</si>
  <si>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</si>
  <si>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</si>
  <si>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</si>
  <si>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</si>
  <si>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</si>
  <si>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</si>
  <si>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</si>
  <si>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</si>
  <si>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</si>
  <si>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</si>
  <si>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</si>
  <si>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</si>
  <si>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</si>
  <si>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</si>
  <si>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</si>
  <si>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</si>
  <si>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</si>
  <si>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</si>
  <si>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</si>
  <si>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</si>
  <si>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</si>
  <si>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</si>
  <si>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</si>
  <si>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</si>
  <si>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</si>
  <si>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</si>
  <si>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</si>
  <si>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</si>
  <si>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</si>
  <si>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</si>
  <si>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</si>
  <si>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</si>
  <si>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</si>
  <si>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</si>
  <si>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</si>
  <si>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</si>
  <si>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</si>
  <si>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</si>
  <si>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</si>
  <si>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</si>
  <si>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</si>
  <si>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</si>
  <si>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</si>
  <si>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</si>
  <si>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</si>
  <si>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</si>
  <si>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</si>
  <si>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</si>
  <si>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</si>
  <si>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</si>
  <si>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</si>
  <si>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</si>
  <si>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</si>
  <si>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</si>
  <si>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</si>
  <si>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</si>
  <si>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</si>
  <si>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</si>
  <si>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</si>
  <si>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</si>
  <si>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</si>
  <si>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</si>
  <si>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</si>
  <si>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</si>
  <si>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</si>
  <si>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</si>
  <si>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</si>
  <si>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</si>
  <si>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</si>
  <si>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</si>
  <si>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</si>
  <si>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</si>
  <si>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</si>
  <si>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</si>
  <si>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</si>
  <si>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</si>
  <si>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</si>
  <si>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</si>
  <si>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</si>
  <si>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</si>
  <si>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</si>
  <si>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</si>
  <si>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</si>
  <si>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</si>
  <si>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</si>
  <si>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</si>
  <si>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</si>
  <si>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</si>
  <si>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</si>
  <si>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</si>
  <si>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</si>
  <si>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</si>
  <si>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</si>
  <si>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</si>
  <si>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</si>
  <si>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</si>
  <si>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</si>
  <si>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</si>
  <si>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</si>
  <si>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</si>
  <si>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</si>
  <si>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</si>
  <si>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</si>
  <si>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</si>
  <si>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</si>
  <si>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</si>
  <si>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</si>
  <si>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</si>
  <si>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</si>
  <si>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</si>
  <si>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</si>
  <si>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</si>
  <si>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</si>
  <si>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</si>
  <si>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</si>
  <si>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</si>
  <si>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</si>
  <si>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</si>
  <si>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</si>
  <si>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</si>
  <si>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</si>
  <si>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</si>
  <si>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</si>
  <si>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</si>
  <si>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</si>
  <si>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</si>
  <si>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</si>
  <si>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</si>
  <si>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</si>
  <si>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</si>
  <si>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</si>
  <si>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</si>
  <si>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</si>
  <si>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</si>
  <si>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</si>
  <si>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</si>
  <si>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</si>
  <si>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</si>
  <si>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</si>
  <si>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</si>
  <si>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</si>
  <si>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</si>
  <si>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</si>
  <si>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</si>
  <si>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</si>
  <si>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</si>
  <si>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</si>
  <si>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</si>
  <si>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</si>
  <si>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</si>
  <si>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</si>
  <si>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</si>
  <si>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</si>
  <si>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</si>
  <si>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</si>
  <si>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</si>
  <si>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</si>
  <si>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</si>
  <si>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</si>
  <si>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</si>
  <si>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</si>
  <si>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</si>
  <si>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</si>
  <si>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</si>
  <si>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</si>
  <si>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</si>
  <si>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</si>
  <si>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</si>
  <si>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</si>
  <si>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</si>
  <si>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</si>
  <si>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</si>
  <si>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</si>
  <si>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</si>
  <si>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</si>
  <si>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</si>
  <si>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</si>
  <si>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</si>
  <si>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</si>
  <si>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</si>
  <si>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</si>
  <si>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</si>
  <si>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</si>
  <si>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</si>
  <si>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</si>
  <si>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</si>
  <si>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</si>
  <si>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</si>
  <si>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</si>
  <si>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</si>
  <si>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</si>
  <si>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</si>
  <si>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</si>
  <si>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</si>
  <si>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</si>
  <si>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</si>
  <si>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</si>
  <si>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</si>
  <si>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</si>
  <si>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</si>
  <si>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</si>
  <si>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</si>
  <si>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</si>
  <si>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</si>
  <si>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</si>
  <si>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</si>
  <si>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</si>
  <si>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</si>
  <si>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</si>
  <si>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</si>
  <si>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</si>
  <si>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</si>
  <si>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</si>
  <si>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</si>
  <si>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</si>
  <si>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</si>
  <si>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</si>
  <si>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</si>
  <si>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</si>
  <si>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</si>
  <si>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</si>
  <si>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</si>
  <si>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</si>
  <si>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</si>
  <si>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</si>
  <si>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</si>
  <si>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</si>
  <si>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</si>
  <si>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</si>
  <si>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</si>
  <si>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</si>
  <si>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</si>
  <si>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</si>
  <si>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</si>
  <si>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</si>
  <si>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</si>
  <si>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</si>
  <si>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</si>
  <si>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</si>
  <si>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</si>
  <si>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</si>
  <si>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</si>
  <si>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</si>
  <si>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</si>
  <si>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</si>
  <si>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</si>
  <si>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</si>
  <si>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</si>
  <si>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</si>
  <si>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</si>
  <si>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</si>
  <si>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</si>
  <si>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</si>
  <si>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</si>
  <si>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</si>
  <si>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</si>
  <si>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</si>
  <si>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</si>
  <si>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</si>
  <si>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</si>
  <si>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</si>
  <si>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</si>
  <si>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</si>
  <si>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</si>
  <si>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</si>
  <si>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</si>
  <si>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</si>
  <si>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</si>
  <si>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</si>
  <si>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</si>
  <si>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</si>
  <si>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</si>
  <si>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</si>
  <si>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</si>
  <si>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</si>
  <si>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</si>
  <si>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</si>
  <si>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</si>
  <si>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</si>
  <si>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</si>
  <si>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</si>
  <si>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</si>
  <si>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</si>
  <si>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</si>
  <si>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</si>
  <si>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</si>
  <si>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</si>
  <si>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</si>
  <si>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</si>
  <si>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</si>
  <si>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</si>
  <si>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</si>
  <si>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</si>
  <si>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</si>
  <si>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</si>
  <si>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</si>
  <si>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</si>
  <si>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</si>
  <si>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</si>
  <si>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</si>
  <si>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</si>
  <si>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</si>
  <si>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</si>
  <si>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</si>
  <si>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</si>
  <si>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</si>
  <si>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</si>
  <si>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</si>
  <si>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</si>
  <si>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</si>
  <si>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</si>
  <si>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</si>
  <si>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</si>
  <si>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</si>
  <si>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</si>
  <si>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</si>
  <si>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</si>
  <si>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</si>
  <si>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</si>
  <si>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</si>
  <si>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</si>
  <si>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</si>
  <si>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</si>
  <si>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</si>
  <si>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</si>
  <si>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</si>
  <si>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</si>
  <si>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</si>
  <si>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</si>
  <si>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</si>
  <si>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</si>
  <si>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</si>
  <si>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</si>
  <si>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</si>
  <si>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</si>
  <si>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</si>
  <si>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</si>
  <si>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</si>
  <si>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</si>
  <si>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</si>
  <si>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</si>
  <si>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</si>
  <si>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</si>
  <si>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</si>
  <si>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</si>
  <si>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</si>
  <si>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</si>
  <si>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</si>
  <si>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</si>
  <si>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</si>
  <si>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</si>
  <si>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</si>
  <si>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</si>
  <si>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</si>
  <si>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</si>
  <si>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</si>
  <si>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</si>
  <si>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</si>
  <si>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</si>
  <si>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</si>
  <si>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</si>
  <si>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</si>
  <si>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</si>
  <si>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</si>
  <si>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</si>
  <si>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</si>
  <si>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</si>
  <si>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</si>
  <si>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</si>
  <si>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</si>
  <si>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</si>
  <si>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</si>
  <si>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</si>
  <si>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</si>
  <si>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</si>
  <si>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</si>
  <si>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</si>
  <si>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</si>
  <si>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</si>
  <si>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</si>
  <si>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</si>
  <si>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</si>
  <si>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</si>
  <si>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</si>
  <si>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</si>
  <si>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</si>
  <si>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</si>
  <si>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</si>
  <si>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</si>
  <si>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</si>
  <si>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</si>
  <si>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</si>
  <si>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</si>
  <si>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</si>
  <si>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</si>
  <si>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</si>
  <si>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</si>
  <si>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</si>
  <si>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</si>
  <si>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</si>
  <si>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</si>
  <si>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</si>
  <si>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</si>
  <si>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</si>
  <si>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</si>
  <si>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</si>
  <si>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</si>
  <si>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</si>
  <si>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</si>
  <si>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</si>
  <si>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</si>
  <si>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</si>
  <si>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</si>
  <si>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</si>
  <si>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</si>
  <si>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</si>
  <si>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</si>
  <si>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</si>
  <si>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</si>
  <si>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</si>
  <si>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</si>
  <si>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</si>
  <si>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</si>
  <si>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</si>
  <si>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</si>
  <si>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</si>
  <si>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</si>
  <si>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</si>
  <si>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</si>
  <si>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</si>
  <si>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</si>
  <si>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</si>
  <si>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</si>
  <si>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</si>
  <si>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</si>
  <si>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</si>
  <si>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</si>
  <si>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</si>
  <si>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</si>
  <si>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</si>
  <si>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</si>
  <si>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</si>
  <si>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</si>
  <si>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</si>
  <si>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</si>
  <si>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</si>
  <si>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</si>
  <si>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</si>
  <si>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</si>
  <si>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</si>
  <si>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</si>
  <si>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</si>
  <si>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</si>
  <si>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</si>
  <si>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</si>
  <si>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</si>
  <si>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</si>
  <si>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</si>
  <si>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</si>
  <si>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</si>
  <si>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</si>
  <si>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</si>
  <si>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</si>
  <si>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</si>
  <si>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</si>
  <si>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</si>
  <si>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</si>
  <si>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</si>
  <si>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</si>
  <si>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</si>
  <si>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</si>
  <si>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</si>
  <si>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</si>
  <si>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</si>
  <si>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</si>
  <si>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</si>
  <si>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</si>
  <si>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</si>
  <si>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</si>
  <si>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</si>
  <si>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</si>
  <si>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</si>
  <si>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</si>
  <si>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</si>
  <si>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</si>
  <si>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</si>
  <si>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</si>
  <si>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</si>
  <si>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</si>
  <si>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</si>
  <si>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</si>
  <si>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</si>
  <si>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</si>
  <si>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</si>
  <si>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</si>
  <si>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</si>
  <si>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</si>
  <si>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</si>
  <si>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</si>
  <si>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</si>
  <si>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</si>
  <si>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</si>
  <si>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</si>
  <si>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</si>
  <si>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</si>
  <si>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</si>
  <si>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</si>
  <si>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</si>
  <si>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</si>
  <si>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</si>
  <si>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</si>
  <si>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</si>
  <si>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</si>
  <si>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</si>
  <si>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</si>
  <si>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</si>
  <si>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</si>
  <si>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</si>
  <si>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</si>
  <si>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</si>
  <si>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</si>
  <si>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</si>
  <si>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</si>
  <si>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</si>
  <si>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</si>
  <si>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</si>
  <si>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</si>
  <si>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</si>
  <si>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</si>
  <si>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</si>
  <si>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</si>
  <si>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</si>
  <si>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</si>
  <si>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</si>
  <si>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</si>
  <si>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</si>
  <si>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</si>
  <si>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</si>
  <si>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</si>
  <si>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</si>
  <si>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</si>
  <si>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</si>
  <si>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</si>
  <si>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</si>
  <si>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</si>
  <si>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</si>
  <si>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</si>
  <si>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</si>
  <si>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</si>
  <si>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</si>
  <si>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</si>
  <si>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</si>
  <si>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</si>
  <si>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</si>
  <si>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</si>
  <si>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</si>
  <si>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</si>
  <si>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</si>
  <si>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</si>
  <si>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</si>
  <si>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</si>
  <si>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</si>
  <si>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</si>
  <si>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</si>
  <si>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</si>
  <si>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</si>
  <si>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</si>
  <si>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</si>
  <si>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</si>
  <si>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</si>
  <si>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</si>
  <si>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</si>
  <si>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</si>
  <si>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</si>
  <si>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</si>
  <si>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</si>
  <si>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</si>
  <si>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</si>
  <si>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</si>
  <si>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</si>
  <si>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</si>
  <si>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</si>
  <si>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</si>
  <si>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</si>
  <si>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</si>
  <si>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</si>
  <si>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</si>
  <si>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</si>
  <si>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</si>
  <si>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</si>
  <si>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</si>
  <si>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</si>
  <si>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</si>
  <si>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</si>
  <si>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</si>
  <si>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</si>
  <si>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</si>
  <si>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</si>
  <si>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</si>
  <si>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</si>
  <si>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</si>
  <si>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</si>
  <si>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</si>
  <si>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</si>
  <si>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</si>
  <si>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</si>
  <si>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</si>
  <si>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</si>
  <si>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</si>
  <si>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</si>
  <si>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</si>
  <si>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</si>
  <si>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</si>
  <si>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</si>
  <si>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</si>
  <si>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</si>
  <si>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</si>
  <si>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</si>
  <si>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</si>
  <si>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</si>
  <si>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</si>
  <si>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</si>
  <si>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</si>
  <si>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</si>
  <si>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</si>
  <si>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</si>
  <si>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</si>
  <si>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</si>
  <si>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</si>
  <si>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</si>
  <si>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</si>
  <si>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</si>
  <si>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</si>
  <si>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</si>
  <si>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</si>
  <si>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</si>
  <si>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</si>
  <si>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</si>
  <si>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</si>
  <si>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</si>
  <si>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</si>
  <si>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</si>
  <si>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</si>
  <si>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</si>
  <si>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</si>
  <si>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</si>
  <si>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</si>
  <si>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</si>
  <si>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</si>
  <si>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</si>
  <si>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</si>
  <si>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</si>
  <si>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</si>
  <si>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</si>
  <si>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</si>
  <si>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</si>
  <si>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</si>
  <si>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</si>
  <si>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</si>
  <si>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</si>
  <si>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</si>
  <si>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</si>
  <si>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</si>
  <si>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</si>
  <si>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</si>
  <si>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</si>
  <si>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</si>
  <si>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</si>
  <si>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</si>
  <si>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</si>
  <si>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</si>
  <si>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</si>
  <si>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</si>
  <si>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</si>
  <si>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</si>
  <si>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</si>
  <si>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</si>
  <si>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</si>
  <si>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</si>
  <si>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</si>
  <si>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</si>
  <si>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</si>
  <si>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</si>
  <si>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</si>
  <si>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</si>
  <si>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</si>
  <si>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</si>
  <si>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</si>
  <si>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</si>
  <si>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</si>
  <si>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</si>
  <si>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</si>
  <si>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</si>
  <si>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</si>
  <si>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</si>
  <si>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</si>
  <si>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</si>
  <si>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</si>
  <si>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</si>
  <si>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</si>
  <si>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</si>
  <si>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</si>
  <si>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</si>
  <si>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</si>
  <si>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</si>
  <si>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</si>
  <si>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</si>
  <si>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</si>
  <si>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</si>
  <si>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</si>
  <si>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</si>
  <si>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</si>
  <si>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</si>
  <si>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</si>
  <si>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</si>
  <si>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</si>
  <si>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</si>
  <si>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</si>
  <si>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</si>
  <si>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</si>
  <si>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</si>
  <si>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</si>
  <si>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</si>
  <si>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</si>
  <si>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</si>
  <si>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</si>
  <si>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</si>
  <si>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</si>
  <si>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</si>
  <si>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</si>
  <si>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</si>
  <si>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</si>
  <si>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</si>
  <si>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</si>
  <si>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</si>
  <si>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</si>
  <si>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</si>
  <si>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</si>
  <si>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</si>
  <si>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</si>
  <si>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</si>
  <si>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</si>
  <si>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</si>
  <si>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</si>
  <si>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</si>
  <si>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</si>
  <si>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</si>
  <si>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</si>
  <si>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</si>
  <si>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</si>
  <si>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</si>
  <si>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</si>
  <si>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</si>
  <si>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</si>
  <si>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</si>
  <si>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</si>
  <si>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</si>
  <si>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</si>
  <si>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</si>
  <si>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</si>
  <si>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</si>
  <si>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</si>
  <si>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</si>
  <si>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</si>
  <si>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</si>
  <si>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</si>
  <si>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</si>
  <si>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</si>
  <si>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</si>
  <si>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</si>
  <si>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</si>
  <si>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</si>
  <si>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</si>
  <si>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</si>
  <si>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</si>
  <si>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</si>
  <si>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</si>
  <si>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</si>
  <si>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</si>
  <si>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</si>
  <si>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</si>
  <si>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</si>
  <si>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</si>
  <si>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</si>
  <si>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</si>
  <si>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</si>
  <si>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</si>
  <si>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</si>
  <si>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</si>
  <si>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</si>
  <si>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</si>
  <si>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</si>
  <si>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</si>
  <si>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</si>
  <si>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</si>
  <si>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</si>
  <si>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</si>
  <si>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</si>
  <si>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</si>
  <si>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</si>
  <si>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</si>
  <si>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</si>
  <si>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</si>
  <si>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</si>
  <si>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</si>
  <si>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</si>
  <si>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</si>
  <si>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</si>
  <si>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</si>
  <si>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</si>
  <si>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</si>
  <si>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</si>
  <si>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</si>
  <si>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</si>
  <si>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</si>
  <si>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</si>
  <si>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</si>
  <si>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</si>
  <si>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</si>
  <si>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</si>
  <si>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</si>
  <si>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</si>
  <si>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</si>
  <si>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</si>
  <si>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</si>
  <si>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</si>
  <si>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</si>
  <si>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</si>
  <si>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</si>
  <si>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</si>
  <si>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</si>
  <si>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</si>
  <si>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</si>
  <si>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</si>
  <si>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</si>
  <si>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</si>
  <si>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</si>
  <si>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</si>
  <si>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</si>
  <si>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</si>
  <si>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</si>
  <si>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</si>
  <si>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</si>
  <si>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</si>
  <si>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</si>
  <si>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</si>
  <si>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</si>
  <si>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</si>
  <si>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</si>
  <si>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</si>
  <si>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</si>
  <si>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</si>
  <si>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</si>
  <si>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</si>
  <si>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</si>
  <si>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</si>
  <si>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</si>
  <si>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</si>
  <si>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</si>
  <si>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</si>
  <si>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</si>
  <si>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</si>
  <si>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</si>
  <si>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</si>
  <si>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</si>
  <si>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</si>
  <si>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</si>
  <si>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</si>
  <si>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</si>
  <si>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</si>
  <si>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</si>
  <si>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</si>
  <si>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</si>
  <si>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</si>
  <si>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</si>
  <si>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</si>
  <si>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</si>
  <si>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</si>
  <si>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</si>
  <si>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</si>
  <si>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</si>
  <si>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</si>
  <si>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</si>
  <si>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</si>
  <si>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</si>
  <si>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</si>
  <si>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</si>
  <si>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</si>
  <si>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</si>
  <si>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</si>
  <si>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</si>
  <si>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</si>
  <si>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</si>
  <si>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</si>
  <si>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</si>
  <si>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</si>
  <si>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</si>
  <si>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</si>
  <si>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</si>
  <si>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</si>
  <si>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</si>
  <si>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</si>
  <si>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</si>
  <si>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</si>
  <si>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</si>
  <si>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</si>
  <si>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</si>
  <si>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</si>
  <si>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</si>
  <si>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</si>
  <si>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</si>
  <si>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</si>
  <si>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</si>
  <si>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</si>
  <si>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</si>
  <si>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</si>
  <si>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</si>
  <si>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</si>
  <si>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</si>
  <si>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</si>
  <si>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</si>
  <si>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</si>
  <si>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</si>
  <si>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</si>
  <si>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</si>
  <si>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</si>
  <si>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</si>
  <si>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</si>
  <si>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</si>
  <si>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</si>
  <si>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</si>
  <si>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</si>
  <si>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</si>
  <si>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</si>
  <si>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</si>
  <si>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</si>
  <si>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</si>
  <si>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</si>
  <si>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</si>
  <si>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</si>
  <si>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</si>
  <si>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</si>
  <si>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</si>
  <si>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</si>
  <si>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</si>
  <si>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</si>
  <si>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</si>
  <si>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</si>
  <si>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</si>
  <si>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</si>
  <si>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</si>
  <si>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</si>
  <si>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</si>
  <si>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</si>
  <si>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</si>
  <si>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</si>
  <si>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</si>
  <si>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</si>
  <si>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</si>
  <si>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</si>
  <si>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</si>
  <si>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</si>
  <si>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</si>
  <si>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</si>
  <si>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</si>
  <si>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</si>
  <si>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</si>
  <si>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</si>
  <si>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</si>
  <si>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</si>
  <si>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</si>
  <si>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</si>
  <si>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</si>
  <si>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</si>
  <si>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</si>
  <si>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</si>
  <si>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</si>
  <si>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</si>
  <si>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</si>
  <si>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</si>
  <si>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</si>
  <si>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</si>
  <si>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</si>
  <si>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</si>
  <si>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</si>
  <si>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</si>
  <si>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</si>
  <si>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</si>
  <si>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</si>
  <si>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</si>
  <si>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</si>
  <si>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</si>
  <si>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</si>
  <si>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</si>
  <si>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</si>
  <si>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</si>
  <si>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</si>
  <si>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</si>
  <si>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</si>
  <si>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</si>
  <si>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</si>
  <si>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</si>
  <si>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</si>
  <si>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</si>
  <si>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</si>
  <si>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</si>
  <si>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</si>
  <si>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</si>
  <si>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</si>
  <si>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</si>
  <si>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</si>
  <si>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</si>
  <si>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</si>
  <si>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</si>
  <si>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</si>
  <si>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</si>
  <si>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</si>
  <si>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</si>
  <si>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</si>
  <si>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</si>
  <si>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</si>
  <si>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</si>
  <si>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</si>
  <si>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</si>
  <si>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</si>
  <si>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</si>
  <si>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</si>
  <si>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</si>
  <si>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</si>
  <si>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</si>
  <si>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</si>
  <si>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</si>
  <si>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</si>
  <si>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</si>
  <si>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</si>
  <si>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</si>
  <si>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</si>
  <si>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</si>
  <si>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</si>
  <si>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</si>
  <si>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</si>
  <si>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</si>
  <si>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</si>
  <si>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</si>
  <si>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</si>
  <si>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</si>
  <si>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</si>
  <si>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</si>
  <si>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</si>
  <si>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</si>
  <si>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</si>
  <si>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</si>
  <si>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</si>
  <si>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</si>
  <si>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</si>
  <si>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</si>
  <si>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</si>
  <si>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</si>
  <si>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</si>
  <si>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</si>
  <si>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</si>
  <si>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</si>
  <si>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</si>
  <si>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</si>
  <si>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</si>
  <si>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</si>
  <si>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</si>
  <si>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</si>
  <si>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</si>
  <si>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</si>
  <si>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</si>
  <si>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</si>
  <si>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</si>
  <si>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</si>
  <si>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</si>
  <si>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</si>
  <si>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</si>
  <si>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</si>
  <si>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</si>
  <si>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</si>
  <si>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</si>
  <si>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</si>
  <si>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</si>
  <si>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</si>
  <si>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</si>
  <si>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</si>
  <si>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</si>
  <si>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</si>
  <si>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</si>
  <si>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</si>
  <si>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</si>
  <si>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</si>
  <si>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</si>
  <si>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</si>
  <si>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</si>
  <si>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</si>
  <si>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</si>
  <si>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</si>
  <si>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</si>
  <si>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</si>
  <si>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</si>
  <si>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</si>
  <si>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</si>
  <si>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</si>
  <si>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</si>
  <si>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</si>
  <si>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</si>
  <si>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</si>
  <si>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</si>
  <si>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</si>
  <si>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</si>
  <si>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</si>
  <si>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</si>
  <si>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</si>
  <si>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</si>
  <si>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</si>
  <si>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</si>
  <si>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</si>
  <si>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</si>
  <si>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</si>
  <si>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</si>
  <si>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</si>
  <si>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</si>
  <si>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</si>
  <si>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</si>
  <si>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</si>
  <si>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</si>
  <si>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</si>
  <si>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</si>
  <si>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</si>
  <si>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</si>
  <si>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</si>
  <si>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</si>
  <si>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</si>
  <si>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</si>
  <si>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</si>
  <si>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</si>
  <si>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</si>
  <si>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</si>
  <si>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</si>
  <si>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</si>
  <si>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</si>
  <si>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</si>
  <si>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</si>
  <si>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</si>
  <si>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</si>
  <si>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</si>
  <si>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</si>
  <si>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</si>
  <si>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</si>
  <si>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</si>
  <si>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</si>
  <si>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</si>
  <si>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</si>
  <si>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</si>
  <si>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</si>
  <si>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</si>
  <si>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</si>
  <si>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</si>
  <si>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</si>
  <si>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</si>
  <si>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</si>
  <si>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</si>
  <si>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</si>
  <si>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</si>
  <si>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</si>
  <si>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</si>
  <si>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</si>
  <si>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</si>
  <si>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</si>
  <si>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</si>
  <si>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</si>
  <si>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</si>
  <si>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</si>
  <si>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</si>
  <si>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</si>
  <si>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</si>
  <si>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</si>
  <si>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</si>
  <si>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</si>
  <si>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</si>
  <si>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</si>
  <si>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</si>
  <si>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</si>
  <si>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</si>
  <si>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</si>
  <si>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</si>
  <si>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</si>
  <si>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</si>
  <si>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</si>
  <si>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</si>
  <si>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</si>
  <si>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</si>
  <si>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</si>
  <si>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</si>
  <si>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</si>
  <si>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</si>
  <si>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</si>
  <si>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</si>
  <si>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</si>
  <si>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</si>
  <si>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</si>
  <si>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</si>
  <si>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</si>
  <si>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</si>
  <si>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</si>
  <si>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</si>
  <si>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</si>
  <si>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</si>
  <si>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</si>
  <si>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</si>
  <si>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</si>
  <si>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</si>
  <si>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</si>
  <si>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</si>
  <si>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</si>
  <si>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</si>
  <si>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</si>
  <si>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</si>
  <si>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</si>
  <si>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</si>
  <si>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</si>
  <si>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</si>
  <si>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</si>
  <si>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</si>
  <si>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</si>
  <si>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</si>
  <si>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</si>
  <si>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</si>
  <si>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</si>
  <si>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</si>
  <si>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</si>
  <si>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</si>
  <si>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</si>
  <si>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</si>
  <si>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</si>
  <si>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</si>
  <si>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</si>
  <si>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</si>
  <si>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</si>
  <si>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</si>
  <si>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</si>
  <si>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</si>
  <si>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</si>
  <si>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</si>
  <si>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</si>
  <si>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</si>
  <si>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</si>
  <si>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</si>
  <si>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</si>
  <si>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</si>
  <si>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</si>
  <si>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</si>
  <si>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</si>
  <si>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</si>
  <si>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</si>
  <si>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</si>
  <si>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</si>
  <si>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</si>
  <si>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</si>
  <si>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</si>
  <si>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</si>
  <si>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</si>
  <si>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</si>
  <si>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</si>
  <si>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</si>
  <si>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</si>
  <si>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</si>
  <si>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</si>
  <si>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</si>
  <si>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</si>
  <si>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</si>
  <si>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</si>
  <si>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</si>
  <si>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</si>
  <si>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</si>
  <si>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</si>
  <si>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</si>
  <si>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</si>
  <si>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</si>
  <si>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</si>
  <si>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</si>
  <si>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</si>
  <si>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</si>
  <si>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</si>
  <si>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</si>
  <si>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</si>
  <si>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</si>
  <si>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</si>
  <si>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</si>
  <si>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</si>
  <si>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</si>
  <si>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</si>
  <si>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</si>
  <si>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</si>
  <si>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</si>
  <si>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</si>
  <si>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</si>
  <si>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</si>
  <si>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</si>
  <si>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</si>
  <si>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</si>
  <si>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</si>
  <si>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</si>
  <si>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</si>
  <si>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</si>
  <si>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</si>
  <si>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</si>
  <si>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</si>
  <si>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</si>
  <si>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</si>
  <si>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</si>
  <si>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</si>
  <si>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</si>
  <si>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</si>
  <si>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</si>
  <si>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</si>
  <si>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</si>
  <si>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</si>
  <si>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</si>
  <si>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</si>
  <si>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</si>
  <si>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</si>
  <si>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</si>
  <si>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</si>
  <si>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</si>
  <si>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</si>
  <si>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</si>
  <si>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</si>
  <si>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</si>
  <si>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</si>
  <si>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</si>
  <si>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</si>
  <si>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</si>
  <si>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</si>
  <si>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</si>
  <si>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</si>
  <si>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</si>
  <si>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</si>
  <si>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</si>
  <si>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</si>
  <si>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</si>
  <si>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</si>
  <si>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</si>
  <si>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</si>
  <si>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</si>
  <si>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</si>
  <si>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</si>
  <si>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</si>
  <si>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</si>
  <si>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</si>
  <si>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</si>
  <si>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</si>
  <si>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</si>
  <si>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</si>
  <si>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</si>
  <si>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</si>
  <si>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</si>
  <si>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</si>
  <si>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</si>
  <si>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</si>
  <si>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</si>
  <si>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</si>
  <si>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</si>
  <si>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</si>
  <si>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</si>
  <si>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</si>
  <si>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</si>
  <si>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</si>
  <si>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</si>
  <si>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</si>
  <si>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</si>
  <si>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</si>
  <si>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</si>
  <si>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</si>
  <si>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</si>
  <si>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</si>
  <si>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</si>
  <si>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</si>
  <si>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</si>
  <si>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</si>
  <si>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</si>
  <si>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</si>
  <si>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</si>
  <si>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</si>
  <si>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</si>
  <si>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</si>
  <si>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</si>
  <si>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</si>
  <si>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</si>
  <si>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</si>
  <si>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</si>
  <si>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</si>
  <si>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</si>
  <si>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</si>
  <si>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</si>
  <si>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</si>
  <si>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</si>
  <si>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</si>
  <si>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</si>
  <si>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</si>
  <si>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</si>
  <si>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</si>
  <si>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</si>
  <si>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</si>
  <si>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</si>
  <si>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</si>
  <si>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</si>
  <si>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</si>
  <si>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</si>
  <si>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</si>
  <si>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</si>
  <si>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</si>
  <si>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</si>
  <si>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</si>
  <si>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</si>
  <si>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</si>
  <si>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</si>
  <si>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</si>
  <si>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</si>
  <si>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</si>
  <si>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</si>
  <si>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</si>
  <si>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</si>
  <si>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</si>
  <si>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</si>
  <si>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</si>
  <si>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</si>
  <si>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</si>
  <si>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</si>
  <si>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</si>
  <si>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</si>
  <si>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</si>
  <si>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</si>
  <si>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</si>
  <si>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</si>
  <si>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</si>
  <si>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</si>
  <si>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</si>
  <si>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</si>
  <si>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</si>
  <si>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</si>
  <si>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</si>
  <si>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</si>
  <si>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</si>
  <si>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</si>
  <si>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</si>
  <si>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</si>
  <si>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</si>
  <si>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</si>
  <si>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</si>
  <si>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</si>
  <si>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</si>
  <si>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</si>
  <si>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</si>
  <si>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</si>
  <si>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</si>
  <si>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</si>
  <si>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</si>
  <si>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</si>
  <si>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</si>
  <si>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</si>
  <si>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</si>
  <si>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</si>
  <si>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</si>
  <si>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</si>
  <si>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</si>
  <si>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</si>
  <si>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</si>
  <si>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</si>
  <si>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</si>
  <si>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</si>
  <si>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</si>
  <si>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</si>
  <si>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</si>
  <si>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</si>
  <si>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</si>
  <si>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</si>
  <si>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</si>
  <si>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</si>
  <si>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</si>
  <si>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</si>
  <si>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</si>
  <si>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</si>
  <si>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</si>
  <si>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</si>
  <si>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</si>
  <si>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</si>
  <si>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</si>
  <si>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</si>
  <si>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</si>
  <si>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</si>
  <si>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</si>
  <si>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</si>
  <si>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</si>
  <si>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</si>
  <si>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</si>
  <si>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</si>
  <si>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</si>
  <si>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</si>
  <si>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</si>
  <si>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</si>
  <si>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</si>
  <si>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</si>
  <si>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</si>
  <si>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</si>
  <si>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</si>
  <si>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</si>
  <si>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</si>
  <si>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</si>
  <si>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</si>
  <si>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</si>
  <si>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</si>
  <si>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</si>
  <si>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</si>
  <si>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</si>
  <si>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</si>
  <si>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</si>
  <si>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</si>
  <si>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</si>
  <si>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</si>
  <si>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</si>
  <si>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</si>
  <si>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</si>
  <si>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</si>
  <si>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</si>
  <si>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</si>
  <si>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</si>
  <si>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</si>
  <si>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</si>
  <si>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</si>
  <si>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</si>
  <si>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</si>
  <si>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</si>
  <si>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</si>
  <si>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</si>
  <si>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</si>
  <si>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</si>
  <si>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</si>
  <si>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</si>
  <si>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</si>
  <si>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</si>
  <si>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</si>
  <si>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</si>
  <si>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</si>
  <si>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</si>
  <si>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</si>
  <si>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</si>
  <si>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</si>
  <si>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</si>
  <si>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</si>
  <si>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</si>
  <si>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</si>
  <si>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</si>
  <si>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</si>
  <si>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</si>
  <si>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</si>
  <si>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</si>
  <si>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</si>
  <si>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</si>
  <si>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</si>
  <si>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</si>
  <si>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</si>
  <si>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</si>
  <si>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</si>
  <si>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</si>
  <si>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</si>
  <si>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</si>
  <si>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</si>
  <si>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</si>
  <si>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</si>
  <si>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</si>
  <si>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</si>
  <si>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</si>
  <si>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</si>
  <si>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</si>
  <si>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</si>
  <si>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</si>
  <si>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</si>
  <si>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</si>
  <si>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</si>
  <si>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</si>
  <si>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</si>
  <si>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</si>
  <si>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</si>
  <si>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</si>
  <si>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</si>
  <si>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</si>
  <si>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</si>
  <si>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</si>
  <si>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</si>
  <si>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</si>
  <si>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</si>
  <si>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</si>
  <si>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</si>
  <si>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</si>
  <si>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</si>
  <si>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</si>
  <si>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</si>
  <si>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</si>
  <si>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</si>
  <si>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</si>
  <si>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</si>
  <si>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</si>
  <si>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</si>
  <si>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</si>
  <si>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</si>
  <si>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</si>
  <si>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</si>
  <si>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</si>
  <si>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</si>
  <si>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</si>
  <si>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</si>
  <si>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</si>
  <si>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</si>
  <si>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</si>
  <si>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</si>
  <si>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</si>
  <si>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</si>
  <si>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</si>
  <si>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</si>
  <si>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</si>
  <si>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</si>
  <si>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</si>
  <si>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</si>
  <si>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</si>
  <si>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</si>
  <si>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</si>
  <si>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</si>
  <si>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</si>
  <si>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</si>
  <si>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</si>
  <si>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</si>
  <si>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</si>
  <si>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</si>
  <si>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</si>
  <si>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</si>
  <si>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</si>
  <si>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</si>
  <si>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</si>
  <si>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</si>
  <si>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</si>
  <si>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</si>
  <si>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</si>
  <si>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</si>
  <si>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</si>
  <si>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</si>
  <si>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</si>
  <si>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</si>
  <si>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</si>
  <si>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</si>
  <si>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</si>
  <si>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</si>
  <si>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</si>
  <si>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</si>
  <si>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</si>
  <si>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</si>
  <si>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</si>
  <si>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</si>
  <si>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</si>
  <si>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</si>
  <si>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</si>
  <si>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</si>
  <si>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</si>
  <si>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</si>
  <si>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</si>
  <si>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</si>
  <si>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</si>
  <si>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</si>
  <si>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</si>
  <si>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</si>
  <si>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</si>
  <si>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</si>
  <si>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</si>
  <si>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</si>
  <si>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</si>
  <si>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</si>
  <si>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</si>
  <si>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</si>
  <si>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</si>
  <si>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</si>
  <si>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</si>
  <si>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</si>
  <si>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</si>
  <si>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</si>
  <si>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</si>
  <si>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</si>
  <si>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</si>
  <si>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</si>
  <si>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</si>
  <si>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</si>
  <si>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</si>
  <si>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</si>
  <si>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</si>
  <si>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</si>
  <si>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</si>
  <si>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</si>
  <si>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</si>
  <si>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</si>
  <si>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</si>
  <si>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</si>
  <si>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</si>
  <si>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</si>
  <si>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</si>
  <si>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</si>
  <si>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</si>
  <si>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</si>
  <si>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</si>
  <si>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</si>
  <si>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</si>
  <si>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</si>
  <si>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</si>
  <si>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</si>
  <si>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</si>
  <si>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</si>
  <si>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</si>
  <si>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</si>
  <si>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</si>
  <si>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</si>
  <si>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</si>
  <si>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</si>
  <si>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</si>
  <si>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</si>
  <si>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</si>
  <si>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</si>
  <si>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</si>
  <si>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</si>
  <si>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</si>
  <si>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</si>
  <si>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</si>
  <si>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</si>
  <si>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</si>
  <si>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</si>
  <si>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</si>
  <si>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</si>
  <si>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</si>
  <si>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</si>
  <si>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</si>
  <si>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</si>
  <si>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</si>
  <si>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</si>
  <si>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</si>
  <si>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</si>
  <si>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</si>
  <si>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</si>
  <si>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</si>
  <si>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</si>
  <si>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</si>
  <si>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</si>
  <si>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</si>
  <si>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</si>
  <si>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</si>
  <si>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</si>
  <si>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</si>
  <si>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</si>
  <si>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</si>
  <si>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</si>
  <si>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</si>
  <si>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</si>
  <si>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</si>
  <si>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</si>
  <si>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</si>
  <si>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</si>
  <si>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</si>
  <si>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</si>
  <si>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</si>
  <si>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</si>
  <si>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</si>
  <si>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</si>
  <si>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</si>
  <si>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</si>
  <si>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</si>
  <si>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</si>
  <si>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</si>
  <si>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</si>
  <si>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</si>
  <si>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</si>
  <si>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</si>
  <si>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</si>
  <si>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</si>
  <si>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</si>
  <si>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</si>
  <si>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</si>
  <si>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</si>
  <si>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</si>
  <si>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</si>
  <si>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</si>
  <si>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</si>
  <si>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</si>
  <si>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</si>
  <si>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</si>
  <si>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</si>
  <si>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</si>
  <si>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</si>
  <si>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</si>
  <si>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</si>
  <si>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</si>
  <si>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</si>
  <si>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</si>
  <si>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</si>
  <si>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</si>
  <si>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</si>
  <si>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</si>
  <si>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</si>
  <si>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</si>
  <si>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</si>
  <si>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</si>
  <si>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</si>
  <si>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</si>
  <si>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</si>
  <si>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</si>
  <si>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</si>
  <si>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</si>
  <si>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</si>
  <si>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</si>
  <si>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</si>
  <si>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</si>
  <si>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</si>
  <si>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</si>
  <si>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</si>
  <si>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</si>
  <si>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</si>
  <si>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</si>
  <si>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</si>
  <si>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</si>
  <si>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</si>
  <si>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</si>
  <si>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</si>
  <si>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</si>
  <si>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</si>
  <si>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</si>
  <si>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</si>
  <si>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</si>
  <si>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</si>
  <si>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</si>
  <si>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</si>
  <si>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</si>
  <si>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</si>
  <si>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</si>
  <si>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</si>
  <si>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</si>
  <si>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</si>
  <si>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</si>
  <si>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</si>
  <si>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</si>
  <si>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</si>
  <si>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</si>
  <si>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</si>
  <si>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</si>
  <si>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</si>
  <si>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</si>
  <si>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</si>
  <si>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</si>
  <si>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</si>
  <si>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</si>
  <si>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</si>
  <si>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</si>
  <si>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</si>
  <si>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</si>
  <si>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</si>
  <si>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</si>
  <si>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</si>
  <si>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</si>
  <si>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</si>
  <si>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</si>
  <si>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</si>
  <si>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</si>
  <si>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</si>
  <si>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</si>
  <si>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</si>
  <si>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</si>
  <si>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</si>
  <si>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</si>
  <si>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</si>
  <si>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</si>
  <si>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</si>
  <si>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</si>
  <si>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</si>
  <si>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</si>
  <si>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</si>
  <si>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</si>
  <si>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</si>
  <si>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</si>
  <si>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</si>
  <si>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</si>
  <si>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</si>
  <si>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</si>
  <si>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</si>
  <si>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</si>
  <si>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</si>
  <si>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</si>
  <si>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</si>
  <si>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</si>
  <si>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</si>
  <si>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</si>
  <si>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</si>
  <si>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</si>
  <si>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</si>
  <si>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</si>
  <si>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</si>
  <si>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</si>
  <si>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</si>
  <si>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</si>
  <si>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</si>
  <si>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</si>
  <si>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</si>
  <si>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</si>
  <si>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</si>
  <si>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</si>
  <si>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</si>
  <si>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</si>
  <si>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</si>
  <si>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</si>
  <si>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</si>
  <si>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</si>
  <si>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</si>
  <si>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</si>
  <si>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</si>
  <si>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</si>
  <si>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</si>
  <si>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</si>
  <si>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</si>
  <si>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</si>
  <si>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</si>
  <si>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</si>
  <si>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</si>
  <si>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</si>
  <si>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</si>
  <si>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</si>
  <si>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</si>
  <si>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</si>
  <si>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</si>
  <si>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</si>
  <si>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</si>
  <si>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</si>
  <si>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</si>
  <si>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</si>
  <si>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</si>
  <si>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</si>
  <si>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</si>
  <si>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</si>
  <si>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</si>
  <si>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</si>
  <si>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</si>
  <si>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</si>
  <si>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</si>
  <si>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</si>
  <si>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</si>
  <si>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</si>
  <si>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</si>
  <si>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</si>
  <si>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</si>
  <si>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</si>
  <si>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</si>
  <si>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</si>
  <si>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</si>
  <si>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</si>
  <si>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</si>
  <si>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</si>
  <si>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</si>
  <si>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</si>
  <si>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</si>
  <si>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</si>
  <si>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</si>
  <si>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</si>
  <si>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</si>
  <si>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</si>
  <si>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</si>
  <si>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</si>
  <si>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</si>
  <si>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</si>
  <si>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</si>
  <si>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</si>
  <si>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</si>
  <si>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</si>
  <si>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</si>
  <si>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</si>
  <si>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</si>
  <si>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</si>
  <si>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</si>
  <si>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</si>
  <si>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</si>
  <si>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</si>
  <si>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</si>
  <si>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</si>
  <si>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</si>
  <si>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</si>
  <si>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</si>
  <si>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</si>
  <si>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</si>
  <si>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</si>
  <si>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</si>
  <si>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</si>
  <si>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</si>
  <si>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</si>
  <si>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</si>
  <si>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</si>
  <si>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</si>
  <si>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</si>
  <si>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</si>
  <si>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</si>
  <si>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</si>
  <si>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</si>
  <si>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</si>
  <si>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</si>
  <si>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</si>
  <si>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</si>
  <si>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</si>
  <si>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</si>
  <si>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</si>
  <si>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</si>
  <si>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</si>
  <si>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</si>
  <si>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</si>
  <si>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</si>
  <si>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</si>
  <si>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</si>
  <si>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</si>
  <si>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</si>
  <si>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</si>
  <si>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</si>
  <si>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</si>
  <si>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</si>
  <si>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</si>
  <si>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</si>
  <si>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</si>
  <si>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</si>
  <si>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</si>
  <si>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</si>
  <si>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</si>
  <si>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</si>
  <si>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</si>
  <si>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</si>
  <si>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</si>
  <si>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</si>
  <si>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</si>
  <si>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</si>
  <si>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</si>
  <si>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</si>
  <si>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</si>
  <si>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</si>
  <si>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</si>
  <si>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</si>
  <si>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</si>
  <si>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</si>
  <si>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</si>
  <si>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</si>
  <si>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</si>
  <si>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</si>
  <si>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</si>
  <si>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</si>
  <si>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</si>
  <si>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</si>
  <si>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</si>
  <si>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</si>
  <si>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</si>
  <si>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</si>
  <si>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</si>
  <si>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</si>
  <si>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</si>
  <si>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</si>
  <si>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</si>
  <si>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</si>
  <si>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</si>
  <si>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</si>
  <si>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</si>
  <si>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</si>
  <si>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</si>
  <si>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</si>
  <si>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</si>
  <si>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</si>
  <si>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</si>
  <si>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</si>
  <si>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</si>
  <si>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</si>
  <si>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</si>
  <si>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</si>
  <si>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</si>
  <si>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</si>
  <si>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</si>
  <si>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</si>
  <si>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</si>
  <si>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</si>
  <si>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</si>
  <si>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</si>
  <si>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</si>
  <si>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</si>
  <si>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</si>
  <si>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</si>
  <si>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</si>
  <si>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</si>
  <si>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</si>
  <si>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</si>
  <si>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</si>
  <si>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</si>
  <si>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</si>
  <si>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</si>
  <si>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</si>
  <si>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</si>
  <si>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</si>
  <si>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</si>
  <si>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</si>
  <si>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</si>
  <si>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</si>
  <si>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</si>
  <si>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</si>
  <si>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</si>
  <si>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</si>
  <si>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</si>
  <si>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</si>
  <si>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</si>
  <si>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</si>
  <si>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</si>
  <si>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</si>
  <si>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</si>
  <si>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</si>
  <si>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</si>
  <si>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</si>
  <si>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</si>
  <si>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</si>
  <si>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</si>
  <si>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</si>
  <si>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</si>
  <si>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</si>
  <si>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</si>
  <si>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</si>
  <si>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</si>
  <si>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</si>
  <si>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</si>
  <si>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</si>
  <si>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</si>
  <si>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</si>
  <si>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</si>
  <si>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</si>
  <si>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</si>
  <si>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</si>
  <si>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</si>
  <si>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</si>
  <si>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</si>
  <si>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</si>
  <si>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</si>
  <si>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</si>
  <si>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</si>
  <si>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</si>
  <si>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</si>
  <si>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</si>
  <si>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</si>
  <si>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</si>
  <si>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</si>
  <si>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</si>
  <si>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</si>
  <si>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</si>
  <si>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</si>
  <si>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</si>
  <si>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</si>
  <si>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</si>
  <si>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</si>
  <si>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</si>
  <si>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</si>
  <si>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</si>
  <si>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</si>
  <si>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</si>
  <si>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</si>
  <si>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</si>
  <si>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</si>
  <si>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</si>
  <si>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</si>
  <si>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</si>
  <si>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</si>
  <si>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</si>
  <si>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</si>
  <si>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</si>
  <si>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</si>
  <si>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</si>
  <si>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</si>
  <si>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</si>
  <si>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</si>
  <si>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</si>
  <si>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</si>
  <si>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</si>
  <si>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</si>
  <si>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</si>
  <si>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</si>
  <si>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</si>
  <si>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</si>
  <si>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</si>
  <si>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</si>
  <si>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</si>
  <si>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</si>
  <si>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</si>
  <si>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</si>
  <si>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</si>
  <si>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</si>
  <si>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</si>
  <si>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</si>
  <si>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</si>
  <si>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</si>
  <si>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</si>
  <si>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</si>
  <si>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</si>
  <si>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</si>
  <si>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</si>
  <si>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</si>
  <si>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</si>
  <si>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</si>
  <si>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</si>
  <si>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</si>
  <si>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</si>
  <si>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</si>
  <si>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</si>
  <si>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</si>
  <si>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</si>
  <si>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</si>
  <si>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</si>
  <si>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</si>
  <si>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</si>
  <si>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</si>
  <si>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</si>
  <si>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</si>
  <si>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</si>
  <si>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</si>
  <si>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</si>
  <si>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</si>
  <si>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</si>
  <si>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</si>
  <si>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</si>
  <si>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</si>
  <si>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</si>
  <si>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</si>
  <si>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</si>
  <si>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</si>
  <si>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</si>
  <si>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</si>
  <si>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</si>
  <si>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</si>
  <si>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</si>
  <si>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</si>
  <si>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</si>
  <si>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</si>
  <si>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</si>
  <si>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</si>
  <si>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</si>
  <si>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</si>
  <si>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</si>
  <si>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</si>
  <si>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</si>
  <si>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</si>
  <si>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</si>
  <si>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</si>
  <si>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</si>
  <si>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</si>
  <si>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</si>
  <si>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</si>
  <si>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</si>
  <si>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</si>
  <si>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</si>
  <si>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</si>
  <si>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</si>
  <si>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</si>
  <si>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</si>
  <si>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</si>
  <si>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</si>
  <si>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</si>
  <si>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</si>
  <si>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</si>
  <si>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</si>
  <si>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</si>
  <si>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</si>
  <si>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</si>
  <si>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</si>
  <si>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</si>
  <si>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</si>
  <si>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</si>
  <si>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</si>
  <si>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</si>
  <si>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</si>
  <si>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</si>
  <si>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</si>
  <si>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</si>
  <si>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</si>
  <si>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</si>
  <si>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</si>
  <si>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</si>
  <si>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</si>
  <si>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</si>
  <si>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</si>
  <si>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</si>
  <si>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</si>
  <si>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</si>
  <si>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</si>
  <si>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</si>
  <si>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</si>
  <si>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</si>
  <si>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</si>
  <si>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</si>
  <si>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</si>
  <si>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</si>
  <si>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</si>
  <si>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</si>
  <si>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</si>
  <si>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</si>
  <si>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</si>
  <si>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</si>
  <si>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</si>
  <si>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</si>
  <si>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</si>
  <si>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</si>
  <si>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</si>
  <si>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</si>
  <si>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</si>
  <si>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</si>
  <si>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</si>
  <si>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</si>
  <si>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</si>
  <si>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</si>
  <si>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</si>
  <si>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</si>
  <si>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</si>
  <si>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</si>
  <si>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</si>
  <si>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</si>
  <si>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</si>
  <si>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</si>
  <si>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</si>
  <si>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</si>
  <si>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</si>
  <si>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</si>
  <si>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</si>
  <si>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</si>
  <si>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</si>
  <si>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</si>
  <si>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</si>
  <si>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</si>
  <si>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</si>
  <si>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</si>
  <si>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</si>
  <si>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</si>
  <si>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</si>
  <si>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</si>
  <si>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</si>
  <si>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</si>
  <si>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</si>
  <si>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</si>
  <si>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</si>
  <si>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</si>
  <si>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</si>
  <si>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</si>
  <si>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</si>
  <si>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</si>
  <si>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</si>
  <si>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</si>
  <si>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</si>
  <si>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</si>
  <si>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</si>
  <si>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</si>
  <si>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</si>
  <si>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</si>
  <si>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</si>
  <si>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</si>
  <si>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</si>
  <si>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</si>
  <si>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</si>
  <si>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</si>
  <si>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</si>
  <si>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</si>
  <si>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</si>
  <si>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</si>
  <si>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</si>
  <si>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</si>
  <si>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</si>
  <si>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</si>
  <si>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</si>
  <si>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</si>
  <si>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</si>
  <si>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</si>
  <si>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</si>
  <si>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</si>
  <si>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</si>
  <si>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</si>
  <si>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</si>
  <si>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</si>
  <si>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</si>
  <si>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</si>
  <si>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</si>
  <si>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</si>
  <si>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</si>
  <si>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</si>
  <si>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</si>
  <si>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</si>
  <si>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</si>
  <si>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</si>
  <si>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</si>
  <si>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</si>
  <si>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</si>
  <si>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</si>
  <si>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</si>
  <si>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</si>
  <si>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</si>
  <si>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</si>
  <si>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</si>
  <si>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</si>
  <si>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</si>
  <si>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</si>
  <si>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</si>
  <si>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</si>
  <si>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</si>
  <si>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</si>
  <si>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</si>
  <si>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</si>
  <si>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</si>
  <si>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</si>
  <si>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</si>
  <si>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</si>
  <si>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</si>
  <si>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</si>
  <si>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</si>
  <si>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</si>
  <si>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</si>
  <si>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</si>
  <si>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</si>
  <si>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</si>
  <si>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</si>
  <si>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</si>
  <si>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</si>
  <si>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</si>
  <si>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</si>
  <si>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</si>
  <si>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</si>
  <si>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</si>
  <si>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</si>
  <si>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</si>
  <si>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</si>
  <si>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</si>
  <si>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</si>
  <si>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</si>
  <si>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</si>
  <si>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</si>
  <si>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</si>
  <si>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</si>
  <si>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</si>
  <si>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</si>
  <si>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</si>
  <si>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</si>
  <si>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</si>
  <si>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</si>
  <si>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</si>
  <si>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</si>
  <si>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</si>
  <si>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</si>
  <si>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</si>
  <si>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</si>
  <si>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</si>
  <si>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</si>
  <si>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</si>
  <si>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</si>
  <si>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</si>
  <si>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</si>
  <si>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</si>
  <si>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</si>
  <si>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</si>
  <si>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</si>
  <si>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</si>
  <si>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</si>
  <si>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</si>
  <si>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</si>
  <si>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</si>
  <si>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</si>
  <si>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</si>
  <si>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</si>
  <si>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</si>
  <si>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</si>
  <si>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</si>
  <si>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</si>
  <si>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</si>
  <si>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</si>
  <si>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</si>
  <si>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</si>
  <si>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</si>
  <si>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</si>
  <si>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</si>
  <si>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</si>
  <si>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</si>
  <si>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</si>
  <si>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</si>
  <si>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</si>
  <si>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</si>
  <si>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</si>
  <si>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</si>
  <si>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</si>
  <si>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</si>
  <si>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</si>
  <si>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</si>
  <si>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</si>
  <si>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</si>
  <si>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</si>
  <si>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</si>
  <si>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</si>
  <si>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</si>
  <si>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</si>
  <si>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</si>
  <si>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</si>
  <si>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</si>
  <si>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</si>
  <si>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</si>
  <si>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</si>
  <si>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</si>
  <si>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</si>
  <si>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</si>
  <si>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</si>
  <si>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</si>
  <si>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</si>
  <si>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</si>
  <si>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</si>
  <si>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</si>
  <si>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</si>
  <si>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</si>
  <si>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</si>
  <si>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</si>
  <si>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</si>
  <si>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</si>
  <si>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</si>
  <si>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</si>
  <si>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</si>
  <si>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</si>
  <si>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</si>
  <si>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</si>
  <si>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</si>
  <si>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</si>
  <si>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</si>
  <si>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</si>
  <si>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</si>
  <si>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</si>
  <si>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</si>
  <si>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</si>
  <si>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</si>
  <si>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</si>
  <si>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</si>
  <si>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</si>
  <si>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</si>
  <si>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</si>
  <si>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</si>
  <si>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</si>
  <si>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</si>
  <si>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</si>
  <si>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</si>
  <si>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</si>
  <si>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</si>
  <si>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</si>
  <si>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</si>
  <si>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</si>
  <si>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</si>
  <si>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</si>
  <si>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</si>
  <si>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</si>
  <si>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</si>
  <si>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</si>
  <si>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</si>
  <si>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</si>
  <si>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</si>
  <si>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</si>
  <si>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</si>
  <si>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</si>
  <si>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</si>
  <si>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</si>
  <si>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</si>
  <si>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</si>
  <si>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</si>
  <si>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</si>
  <si>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</si>
  <si>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</si>
  <si>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</si>
  <si>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</si>
  <si>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</si>
  <si>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</si>
  <si>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</si>
  <si>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</si>
  <si>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</si>
  <si>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</si>
  <si>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</si>
  <si>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</si>
  <si>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</si>
  <si>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</si>
  <si>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</si>
  <si>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</si>
  <si>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</si>
  <si>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</si>
  <si>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</si>
  <si>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</si>
  <si>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</si>
  <si>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</si>
  <si>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</si>
  <si>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</si>
  <si>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</si>
  <si>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</si>
  <si>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</si>
  <si>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</si>
  <si>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</si>
  <si>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</si>
  <si>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</si>
  <si>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</si>
  <si>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</si>
  <si>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</si>
  <si>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</si>
  <si>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</si>
  <si>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</si>
  <si>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</si>
  <si>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</si>
  <si>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</si>
  <si>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</si>
  <si>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</si>
  <si>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</si>
  <si>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</si>
  <si>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</si>
  <si>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</si>
  <si>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</si>
  <si>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</si>
  <si>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</si>
  <si>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</si>
  <si>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</si>
  <si>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</si>
  <si>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</si>
  <si>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</si>
  <si>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</si>
  <si>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</si>
  <si>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</si>
  <si>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</si>
  <si>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</si>
  <si>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</si>
  <si>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</si>
  <si>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</si>
  <si>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</si>
  <si>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</si>
  <si>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</si>
  <si>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</si>
  <si>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</si>
  <si>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</si>
  <si>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</si>
  <si>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</si>
  <si>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</si>
  <si>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</si>
  <si>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</si>
  <si>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</si>
  <si>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</si>
  <si>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</si>
  <si>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</si>
  <si>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</si>
  <si>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</si>
  <si>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</si>
  <si>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</si>
  <si>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</si>
  <si>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</si>
  <si>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</si>
  <si>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</si>
  <si>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</si>
  <si>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</si>
  <si>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</si>
  <si>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</si>
  <si>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</si>
  <si>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</si>
  <si>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</si>
  <si>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</si>
  <si>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</si>
  <si>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</si>
  <si>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</si>
  <si>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</si>
  <si>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</si>
  <si>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</si>
  <si>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</si>
  <si>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</si>
  <si>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</si>
  <si>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</si>
  <si>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</si>
  <si>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</si>
  <si>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</si>
  <si>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</si>
  <si>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</si>
  <si>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</si>
  <si>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</si>
  <si>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</si>
  <si>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</si>
  <si>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</si>
  <si>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</si>
  <si>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</si>
  <si>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</si>
  <si>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</si>
  <si>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</si>
  <si>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</si>
  <si>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</si>
  <si>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</si>
  <si>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</si>
  <si>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</si>
  <si>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</si>
  <si>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</si>
  <si>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</si>
  <si>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</si>
  <si>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</si>
  <si>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</si>
  <si>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</si>
  <si>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</si>
  <si>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</si>
  <si>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</si>
  <si>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</si>
  <si>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</si>
  <si>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</si>
  <si>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</si>
  <si>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</si>
  <si>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</si>
  <si>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</si>
  <si>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</si>
  <si>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</si>
  <si>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</si>
  <si>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</si>
  <si>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</si>
  <si>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</si>
  <si>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</si>
  <si>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</si>
  <si>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</si>
  <si>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</si>
  <si>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</si>
  <si>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</si>
  <si>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</si>
  <si>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</si>
  <si>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</si>
  <si>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</si>
  <si>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</si>
  <si>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</si>
  <si>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</si>
  <si>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</si>
  <si>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</si>
  <si>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</si>
  <si>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</si>
  <si>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</si>
  <si>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</si>
  <si>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</si>
  <si>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</si>
  <si>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</si>
  <si>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</si>
  <si>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</si>
  <si>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</si>
  <si>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</si>
  <si>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</si>
  <si>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</si>
  <si>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</si>
  <si>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</si>
  <si>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</si>
  <si>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</si>
  <si>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</si>
  <si>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</si>
  <si>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</si>
  <si>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</si>
  <si>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</si>
  <si>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</si>
  <si>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</si>
  <si>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</si>
  <si>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</si>
  <si>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</si>
  <si>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</si>
  <si>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</si>
  <si>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</si>
  <si>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</si>
  <si>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</si>
  <si>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</si>
  <si>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</si>
  <si>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</si>
  <si>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</si>
  <si>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</si>
  <si>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</si>
  <si>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</si>
  <si>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</si>
  <si>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</si>
  <si>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</si>
  <si>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</si>
  <si>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</si>
  <si>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</si>
  <si>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</si>
  <si>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</si>
  <si>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</si>
  <si>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</si>
  <si>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</si>
  <si>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</si>
  <si>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</si>
  <si>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</si>
  <si>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</si>
  <si>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</si>
  <si>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</si>
  <si>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</si>
  <si>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</si>
  <si>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</si>
  <si>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</si>
  <si>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</si>
  <si>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</si>
  <si>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</si>
  <si>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</si>
  <si>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</si>
  <si>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</si>
  <si>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</si>
  <si>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</si>
  <si>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</si>
  <si>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</si>
  <si>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</si>
  <si>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</si>
  <si>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</si>
  <si>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</si>
  <si>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</si>
  <si>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</si>
  <si>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</si>
  <si>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</si>
  <si>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</si>
  <si>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</si>
  <si>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</si>
  <si>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</si>
  <si>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</si>
  <si>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</si>
  <si>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</si>
  <si>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</si>
  <si>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</si>
  <si>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</si>
  <si>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</si>
  <si>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</si>
  <si>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</si>
  <si>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</si>
  <si>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</si>
  <si>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</si>
  <si>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</si>
  <si>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</si>
  <si>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</si>
  <si>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</si>
  <si>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</si>
  <si>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</si>
  <si>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</si>
  <si>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</si>
  <si>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</si>
  <si>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</si>
  <si>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</si>
  <si>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</si>
  <si>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</si>
  <si>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</si>
  <si>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</si>
  <si>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</si>
  <si>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</si>
  <si>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</si>
  <si>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</si>
  <si>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</si>
  <si>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</si>
  <si>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</si>
  <si>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</si>
  <si>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</si>
  <si>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</si>
  <si>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</si>
  <si>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</si>
  <si>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</si>
  <si>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</si>
  <si>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</si>
  <si>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</si>
  <si>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</si>
  <si>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</si>
  <si>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</si>
  <si>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</si>
  <si>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</si>
  <si>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</si>
  <si>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</si>
  <si>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</si>
  <si>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</si>
  <si>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</si>
  <si>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</si>
  <si>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</si>
  <si>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</si>
  <si>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</si>
  <si>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</si>
  <si>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</si>
  <si>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</si>
  <si>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</si>
  <si>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</si>
  <si>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</si>
  <si>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</si>
  <si>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</si>
  <si>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</si>
  <si>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</si>
  <si>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</si>
  <si>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</si>
  <si>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</si>
  <si>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</si>
  <si>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</si>
  <si>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</si>
  <si>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</si>
  <si>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</si>
  <si>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</si>
  <si>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</si>
  <si>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</si>
  <si>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</si>
  <si>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</si>
  <si>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</si>
  <si>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</si>
  <si>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</si>
  <si>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</si>
  <si>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</si>
  <si>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</si>
  <si>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</si>
  <si>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</si>
  <si>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</si>
  <si>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</si>
  <si>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</si>
  <si>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</si>
  <si>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</si>
  <si>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</si>
  <si>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</si>
  <si>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</si>
  <si>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</si>
  <si>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</si>
  <si>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</si>
  <si>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</si>
  <si>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</si>
  <si>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</si>
  <si>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</si>
  <si>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</si>
  <si>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</si>
  <si>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</si>
  <si>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</si>
  <si>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</si>
  <si>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</si>
  <si>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</si>
  <si>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</si>
  <si>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</si>
  <si>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</si>
  <si>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</si>
  <si>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</si>
  <si>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</si>
  <si>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</si>
  <si>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</si>
  <si>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</si>
  <si>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</si>
  <si>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</si>
  <si>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</si>
  <si>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</si>
  <si>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</si>
  <si>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</si>
  <si>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</si>
  <si>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</si>
  <si>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</si>
  <si>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</si>
  <si>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</si>
  <si>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</si>
  <si>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</si>
  <si>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</si>
  <si>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</si>
  <si>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</si>
  <si>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</si>
  <si>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</si>
  <si>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</si>
  <si>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</si>
  <si>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</si>
  <si>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</si>
  <si>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</si>
  <si>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</si>
  <si>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</si>
  <si>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</si>
  <si>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</si>
  <si>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</si>
  <si>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</si>
  <si>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</si>
  <si>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</si>
  <si>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</si>
  <si>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</si>
  <si>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</si>
  <si>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</si>
  <si>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</si>
  <si>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</si>
  <si>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</si>
  <si>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</si>
  <si>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</si>
  <si>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</si>
  <si>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</si>
  <si>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</si>
  <si>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</si>
  <si>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</si>
  <si>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</si>
  <si>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</si>
  <si>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</si>
  <si>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</si>
  <si>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</si>
  <si>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</si>
  <si>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</si>
  <si>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</si>
  <si>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</si>
  <si>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</si>
  <si>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</si>
  <si>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</si>
  <si>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</si>
  <si>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</si>
  <si>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</si>
  <si>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</si>
  <si>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</si>
  <si>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</si>
  <si>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</si>
  <si>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</si>
  <si>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</si>
  <si>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</si>
  <si>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</si>
  <si>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</si>
  <si>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</si>
  <si>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</si>
  <si>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</si>
  <si>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</si>
  <si>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</si>
  <si>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</si>
  <si>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</si>
  <si>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</si>
  <si>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</si>
  <si>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</si>
  <si>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</si>
  <si>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</si>
  <si>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</si>
  <si>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</si>
  <si>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</si>
  <si>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</si>
  <si>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</si>
  <si>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</si>
  <si>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</si>
  <si>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</si>
  <si>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</si>
  <si>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</si>
  <si>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</si>
  <si>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</si>
  <si>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</si>
  <si>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</si>
  <si>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</si>
  <si>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</si>
  <si>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</si>
  <si>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</si>
  <si>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</si>
  <si>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</si>
  <si>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</si>
  <si>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</si>
  <si>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</si>
  <si>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</si>
  <si>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</si>
  <si>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</si>
  <si>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</si>
  <si>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</si>
  <si>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</si>
  <si>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</si>
  <si>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</si>
  <si>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</si>
  <si>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</si>
  <si>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</si>
  <si>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</si>
  <si>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</si>
  <si>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</si>
  <si>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</si>
  <si>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</si>
  <si>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</si>
  <si>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</si>
  <si>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</si>
  <si>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</si>
  <si>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</si>
  <si>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</si>
  <si>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</si>
  <si>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</si>
  <si>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</si>
  <si>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</si>
  <si>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</si>
  <si>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</si>
  <si>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</si>
  <si>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</si>
  <si>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</si>
  <si>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</si>
  <si>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</si>
  <si>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</si>
  <si>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</si>
  <si>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</si>
  <si>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</si>
  <si>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</si>
  <si>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</si>
  <si>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</si>
  <si>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</si>
  <si>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</si>
  <si>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</si>
  <si>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</si>
  <si>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</si>
  <si>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</si>
  <si>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</si>
  <si>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</si>
  <si>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</si>
  <si>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</si>
  <si>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</si>
  <si>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</si>
  <si>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</si>
  <si>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</si>
  <si>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</si>
  <si>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</si>
  <si>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</si>
  <si>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</si>
  <si>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</si>
  <si>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</si>
  <si>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</si>
  <si>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</si>
  <si>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</si>
  <si>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</si>
  <si>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</si>
  <si>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</si>
  <si>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</si>
  <si>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</si>
  <si>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</si>
  <si>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</si>
  <si>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</si>
  <si>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</si>
  <si>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</si>
  <si>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</si>
  <si>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</si>
  <si>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</si>
  <si>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</si>
  <si>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</si>
  <si>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</si>
  <si>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</si>
  <si>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</si>
  <si>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</si>
  <si>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</si>
  <si>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</si>
  <si>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</si>
  <si>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</si>
  <si>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</si>
  <si>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</si>
  <si>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</si>
  <si>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</si>
  <si>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</si>
  <si>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</si>
  <si>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</si>
  <si>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</si>
  <si>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</si>
  <si>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</si>
  <si>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</si>
  <si>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</si>
  <si>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</si>
  <si>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</si>
  <si>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</si>
  <si>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</si>
  <si>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</si>
  <si>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</si>
  <si>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</si>
  <si>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</si>
  <si>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</si>
  <si>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</si>
  <si>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</si>
  <si>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</si>
  <si>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</si>
  <si>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</si>
  <si>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</si>
  <si>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</si>
  <si>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</si>
  <si>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</si>
  <si>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</si>
  <si>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</si>
  <si>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</si>
  <si>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</si>
  <si>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</si>
  <si>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</si>
  <si>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</si>
  <si>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</si>
  <si>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</si>
  <si>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</si>
  <si>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</si>
  <si>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</si>
  <si>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</si>
  <si>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</si>
  <si>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</si>
  <si>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</si>
  <si>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</si>
  <si>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</si>
  <si>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</si>
  <si>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</si>
  <si>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</si>
  <si>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</si>
  <si>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</si>
  <si>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</si>
  <si>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</si>
  <si>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</si>
  <si>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</si>
  <si>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</si>
  <si>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</si>
  <si>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</si>
  <si>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</si>
  <si>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</si>
  <si>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</si>
  <si>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</si>
  <si>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</si>
  <si>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</si>
  <si>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</si>
  <si>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</si>
  <si>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</si>
  <si>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</si>
  <si>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</si>
  <si>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</si>
  <si>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</si>
  <si>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</si>
  <si>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</si>
  <si>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</si>
  <si>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</si>
  <si>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</si>
  <si>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</si>
  <si>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</si>
  <si>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</si>
  <si>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</si>
  <si>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</si>
  <si>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</si>
  <si>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</si>
  <si>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</si>
  <si>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</si>
  <si>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</si>
  <si>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</si>
  <si>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</si>
  <si>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</si>
  <si>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</si>
  <si>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</si>
  <si>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</si>
  <si>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</si>
  <si>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</si>
  <si>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</si>
  <si>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</si>
  <si>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</si>
  <si>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</si>
  <si>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</si>
  <si>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</si>
  <si>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</si>
  <si>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</si>
  <si>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</si>
  <si>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</si>
  <si>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</si>
  <si>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</si>
  <si>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</si>
  <si>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</si>
  <si>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</si>
  <si>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</si>
  <si>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</si>
  <si>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</si>
  <si>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</si>
  <si>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</si>
  <si>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</si>
  <si>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</si>
  <si>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</si>
  <si>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</si>
  <si>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</si>
  <si>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</si>
  <si>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</si>
  <si>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</si>
  <si>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</si>
  <si>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</si>
  <si>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</si>
  <si>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</si>
  <si>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</si>
  <si>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</si>
  <si>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</si>
  <si>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</si>
  <si>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</si>
  <si>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</si>
  <si>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</si>
  <si>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</si>
  <si>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</si>
  <si>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</si>
  <si>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</si>
  <si>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</si>
  <si>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</si>
  <si>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</si>
  <si>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</si>
  <si>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</si>
  <si>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</si>
  <si>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</si>
  <si>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</si>
  <si>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</si>
  <si>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</si>
  <si>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</si>
  <si>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</si>
  <si>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</si>
  <si>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</si>
  <si>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</si>
  <si>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</si>
  <si>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</si>
  <si>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</si>
  <si>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</si>
  <si>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</si>
  <si>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</si>
  <si>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</si>
  <si>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</si>
  <si>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</si>
  <si>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</si>
  <si>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</si>
  <si>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</si>
  <si>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</si>
  <si>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</si>
  <si>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</si>
  <si>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</si>
  <si>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</si>
  <si>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</si>
  <si>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</si>
  <si>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</si>
  <si>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</si>
  <si>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</si>
  <si>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</si>
  <si>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</si>
  <si>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</si>
  <si>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</si>
  <si>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</si>
  <si>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</si>
  <si>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</si>
  <si>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</si>
  <si>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</si>
  <si>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</si>
  <si>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</si>
  <si>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</si>
  <si>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</si>
  <si>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</si>
  <si>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</si>
  <si>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</si>
  <si>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</si>
  <si>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</si>
  <si>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</si>
  <si>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</si>
  <si>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</si>
  <si>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</si>
  <si>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</si>
  <si>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</si>
  <si>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</si>
  <si>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</si>
  <si>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</si>
  <si>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</si>
  <si>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</si>
  <si>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</si>
  <si>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</si>
  <si>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</si>
  <si>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</si>
  <si>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</si>
  <si>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</si>
  <si>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</si>
  <si>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</si>
  <si>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</si>
  <si>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</si>
  <si>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</si>
  <si>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</si>
  <si>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</si>
  <si>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</si>
  <si>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</si>
  <si>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</si>
  <si>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</si>
  <si>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</si>
  <si>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</si>
  <si>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</si>
  <si>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</si>
  <si>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</si>
  <si>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</si>
  <si>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</si>
  <si>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</si>
  <si>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</si>
  <si>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</si>
  <si>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</si>
  <si>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</si>
  <si>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</si>
  <si>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</si>
  <si>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</si>
  <si>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</si>
  <si>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</si>
  <si>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</si>
  <si>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</si>
  <si>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</si>
  <si>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</si>
  <si>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</si>
  <si>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</si>
  <si>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</si>
  <si>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</si>
  <si>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</si>
  <si>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</si>
  <si>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</si>
  <si>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</si>
  <si>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</si>
  <si>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</si>
  <si>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</si>
  <si>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</si>
  <si>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</si>
  <si>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</si>
  <si>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</si>
  <si>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</si>
  <si>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</si>
  <si>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</si>
  <si>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</si>
  <si>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</si>
  <si>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</si>
  <si>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</si>
  <si>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</si>
  <si>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</si>
  <si>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</si>
  <si>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</si>
  <si>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</si>
  <si>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</si>
  <si>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</si>
  <si>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</si>
  <si>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</si>
  <si>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</si>
  <si>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</si>
  <si>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</si>
  <si>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</si>
  <si>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</si>
  <si>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</si>
  <si>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</si>
  <si>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</si>
  <si>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</si>
  <si>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</si>
  <si>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</si>
  <si>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</si>
  <si>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</si>
  <si>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</si>
  <si>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</si>
  <si>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</si>
  <si>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</si>
  <si>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</si>
  <si>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</si>
  <si>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</si>
  <si>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</si>
  <si>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</si>
  <si>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</si>
  <si>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</si>
  <si>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</si>
  <si>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</si>
  <si>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</si>
  <si>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</si>
  <si>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</si>
  <si>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</si>
  <si>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</si>
  <si>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</si>
  <si>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</si>
  <si>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</si>
  <si>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</si>
  <si>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</si>
  <si>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</si>
  <si>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</si>
  <si>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</si>
  <si>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</si>
  <si>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</si>
  <si>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</si>
  <si>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</si>
  <si>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</si>
  <si>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</si>
  <si>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</si>
  <si>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</si>
  <si>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</si>
  <si>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</si>
  <si>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</si>
  <si>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</si>
  <si>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</si>
  <si>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</si>
  <si>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</si>
  <si>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</si>
  <si>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</si>
  <si>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</si>
  <si>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</si>
  <si>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</si>
  <si>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</si>
  <si>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</si>
  <si>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</si>
  <si>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</si>
  <si>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</si>
  <si>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</si>
  <si>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</si>
  <si>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</si>
  <si>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</si>
  <si>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</si>
  <si>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</si>
  <si>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</si>
  <si>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</si>
  <si>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</si>
  <si>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</si>
  <si>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</si>
  <si>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</si>
  <si>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</si>
  <si>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</si>
  <si>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</si>
  <si>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</si>
  <si>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</si>
  <si>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</si>
  <si>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</si>
  <si>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</si>
  <si>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</si>
  <si>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</si>
  <si>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</si>
  <si>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</si>
  <si>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</si>
  <si>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</si>
  <si>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</si>
  <si>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</si>
  <si>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</si>
  <si>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</si>
  <si>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</si>
  <si>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</si>
  <si>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</si>
  <si>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</si>
  <si>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</si>
  <si>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</si>
  <si>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</si>
  <si>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</si>
  <si>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</si>
  <si>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</si>
  <si>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</si>
  <si>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</si>
  <si>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</si>
  <si>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</si>
  <si>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</si>
  <si>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</si>
  <si>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</si>
  <si>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</si>
  <si>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</si>
  <si>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</si>
  <si>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</si>
  <si>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</si>
  <si>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</si>
  <si>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</si>
  <si>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</si>
  <si>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</si>
  <si>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</si>
  <si>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</si>
  <si>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</si>
  <si>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</si>
  <si>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</si>
  <si>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</si>
  <si>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</si>
  <si>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</si>
  <si>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</si>
  <si>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</si>
  <si>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</si>
  <si>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</si>
  <si>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</si>
  <si>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</si>
  <si>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</si>
  <si>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</si>
  <si>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</si>
  <si>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</si>
  <si>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</si>
  <si>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</si>
  <si>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</si>
  <si>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</si>
  <si>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</si>
  <si>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</si>
  <si>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</si>
  <si>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</si>
  <si>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</si>
  <si>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</si>
  <si>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</si>
  <si>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</si>
  <si>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</si>
  <si>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</si>
  <si>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</si>
  <si>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</si>
  <si>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</si>
  <si>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</si>
  <si>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</si>
  <si>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</si>
  <si>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</si>
  <si>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</si>
  <si>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</si>
  <si>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</si>
  <si>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</si>
  <si>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</si>
  <si>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</si>
  <si>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</si>
  <si>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</si>
  <si>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</si>
  <si>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</si>
  <si>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</si>
  <si>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</si>
  <si>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</si>
  <si>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</si>
  <si>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</si>
  <si>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</si>
  <si>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</si>
  <si>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</si>
  <si>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</si>
  <si>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</si>
  <si>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</si>
  <si>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</si>
  <si>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</si>
  <si>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</si>
  <si>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</si>
  <si>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</si>
  <si>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</si>
  <si>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</si>
  <si>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</si>
  <si>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</si>
  <si>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</si>
  <si>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</si>
  <si>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</si>
  <si>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</si>
  <si>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</si>
  <si>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</si>
  <si>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</si>
  <si>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</si>
  <si>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</si>
  <si>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</si>
  <si>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</si>
  <si>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</si>
  <si>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</si>
  <si>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</si>
  <si>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</si>
  <si>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</si>
  <si>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</si>
  <si>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</si>
  <si>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</si>
  <si>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</si>
  <si>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</si>
  <si>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</si>
  <si>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</si>
  <si>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</si>
  <si>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</si>
  <si>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</si>
  <si>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</si>
  <si>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</si>
  <si>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</si>
  <si>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</si>
  <si>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</si>
  <si>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</si>
  <si>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</si>
  <si>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</si>
  <si>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</si>
  <si>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</si>
  <si>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</si>
  <si>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</si>
  <si>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</si>
  <si>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</si>
  <si>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</si>
  <si>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</si>
  <si>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</si>
  <si>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</si>
  <si>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</si>
  <si>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</si>
  <si>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</si>
  <si>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</si>
  <si>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</si>
  <si>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</si>
  <si>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</si>
  <si>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</si>
  <si>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</si>
  <si>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</si>
  <si>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</si>
  <si>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</si>
  <si>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</si>
  <si>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</si>
  <si>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</si>
  <si>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</si>
  <si>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</si>
  <si>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</si>
  <si>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</si>
  <si>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</si>
  <si>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</si>
  <si>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</si>
  <si>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</si>
  <si>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</si>
  <si>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</si>
  <si>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</si>
  <si>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</si>
  <si>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</si>
  <si>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</si>
  <si>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</si>
  <si>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</si>
  <si>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</si>
  <si>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</si>
  <si>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</si>
  <si>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</si>
  <si>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</si>
  <si>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</si>
  <si>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</si>
  <si>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</si>
  <si>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</si>
  <si>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</si>
  <si>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</si>
  <si>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</si>
  <si>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</si>
  <si>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</si>
  <si>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</si>
  <si>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</si>
  <si>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</si>
  <si>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</si>
  <si>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</si>
  <si>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</si>
  <si>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</si>
  <si>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</si>
  <si>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</si>
  <si>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</si>
  <si>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</si>
  <si>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</si>
  <si>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</si>
  <si>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</si>
  <si>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</si>
  <si>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</si>
  <si>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</si>
  <si>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</si>
  <si>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</si>
  <si>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</si>
  <si>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</si>
  <si>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</si>
  <si>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</si>
  <si>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</si>
  <si>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</si>
  <si>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</si>
  <si>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</si>
  <si>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</si>
  <si>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</si>
  <si>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</si>
  <si>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</si>
  <si>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</si>
  <si>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</si>
  <si>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</si>
  <si>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</si>
  <si>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</si>
  <si>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</si>
  <si>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</si>
  <si>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</si>
  <si>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</si>
  <si>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</si>
  <si>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</si>
  <si>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</si>
  <si>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</si>
  <si>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</si>
  <si>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</si>
  <si>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</si>
  <si>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</si>
  <si>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</si>
  <si>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</si>
  <si>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</si>
  <si>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</si>
  <si>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</si>
  <si>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</si>
  <si>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</si>
  <si>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</si>
  <si>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</si>
  <si>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</si>
  <si>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</si>
  <si>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</si>
  <si>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</si>
  <si>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</si>
  <si>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</si>
  <si>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</si>
  <si>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</si>
  <si>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</si>
  <si>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</si>
  <si>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</si>
  <si>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</si>
  <si>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</si>
  <si>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</si>
  <si>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</si>
  <si>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</si>
  <si>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</si>
  <si>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</si>
  <si>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</si>
  <si>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</si>
  <si>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</si>
  <si>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</si>
  <si>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</si>
  <si>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</si>
  <si>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</si>
  <si>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</si>
  <si>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</si>
  <si>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</si>
  <si>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</si>
  <si>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</si>
  <si>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</si>
  <si>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</si>
  <si>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</si>
  <si>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</si>
  <si>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</si>
  <si>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</si>
  <si>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</si>
  <si>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</si>
  <si>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</si>
  <si>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</si>
  <si>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</si>
  <si>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</si>
  <si>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</si>
  <si>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</si>
  <si>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</si>
  <si>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</si>
  <si>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</si>
  <si>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</si>
  <si>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</si>
  <si>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</si>
  <si>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</si>
  <si>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</si>
  <si>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</si>
  <si>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</si>
  <si>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</si>
  <si>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</si>
  <si>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</si>
  <si>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</si>
  <si>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</si>
  <si>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</si>
  <si>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</si>
  <si>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</si>
  <si>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</si>
  <si>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</si>
  <si>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</si>
  <si>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</si>
  <si>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</si>
  <si>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</si>
  <si>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</si>
  <si>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</si>
  <si>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</si>
  <si>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</si>
  <si>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</si>
  <si>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</si>
  <si>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</si>
  <si>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</si>
  <si>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</si>
  <si>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</si>
  <si>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</si>
  <si>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</si>
  <si>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</si>
  <si>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</si>
  <si>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</si>
  <si>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</si>
  <si>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</si>
  <si>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</si>
  <si>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</si>
  <si>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</si>
  <si>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</si>
  <si>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</si>
  <si>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</si>
  <si>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</si>
  <si>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</si>
  <si>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</si>
  <si>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</si>
  <si>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</si>
  <si>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</si>
  <si>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</si>
  <si>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</si>
  <si>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</si>
  <si>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</si>
  <si>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</si>
  <si>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</si>
  <si>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</si>
  <si>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</si>
  <si>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</si>
  <si>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</si>
  <si>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</si>
  <si>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</si>
  <si>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</si>
  <si>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</si>
  <si>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</si>
  <si>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</si>
  <si>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</si>
  <si>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</si>
  <si>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</si>
  <si>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</si>
  <si>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</si>
  <si>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</si>
  <si>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</si>
  <si>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</si>
  <si>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</si>
  <si>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</si>
  <si>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</si>
  <si>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</si>
  <si>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</si>
  <si>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</si>
  <si>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</si>
  <si>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</si>
  <si>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</si>
  <si>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</si>
  <si>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</si>
  <si>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</si>
  <si>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</si>
  <si>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</si>
  <si>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</si>
  <si>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</si>
  <si>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</si>
  <si>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</si>
  <si>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</si>
  <si>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</si>
  <si>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</si>
  <si>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</si>
  <si>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</si>
  <si>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</si>
  <si>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</si>
  <si>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</si>
  <si>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</si>
  <si>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</si>
  <si>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</si>
  <si>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</si>
  <si>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</si>
  <si>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</si>
  <si>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</si>
  <si>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</si>
  <si>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</si>
  <si>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</si>
  <si>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</si>
  <si>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</si>
  <si>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</si>
  <si>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</si>
  <si>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</si>
  <si>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</si>
  <si>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</si>
  <si>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</si>
  <si>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</si>
  <si>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</si>
  <si>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</si>
  <si>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</si>
  <si>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</si>
  <si>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</si>
  <si>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</si>
  <si>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</si>
  <si>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</si>
  <si>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</si>
  <si>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</si>
  <si>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</si>
  <si>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</si>
  <si>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</si>
  <si>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</si>
  <si>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</si>
  <si>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</si>
  <si>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</si>
  <si>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</si>
  <si>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</si>
  <si>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</si>
  <si>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</si>
  <si>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</si>
  <si>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</si>
  <si>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</si>
  <si>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</si>
  <si>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</si>
  <si>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</si>
  <si>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</si>
  <si>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</si>
  <si>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</si>
  <si>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</si>
  <si>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</si>
  <si>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</si>
  <si>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</si>
  <si>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</si>
  <si>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</si>
  <si>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</si>
  <si>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</si>
  <si>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</si>
  <si>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</si>
  <si>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</si>
  <si>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</si>
  <si>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</si>
  <si>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</si>
  <si>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</si>
  <si>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</si>
  <si>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</si>
  <si>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</si>
  <si>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</si>
  <si>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</si>
  <si>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</si>
  <si>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</si>
  <si>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</si>
  <si>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</si>
  <si>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</si>
  <si>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</si>
  <si>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</si>
  <si>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</si>
  <si>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</si>
  <si>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</si>
  <si>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</si>
  <si>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</si>
  <si>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</si>
  <si>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</si>
  <si>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</si>
  <si>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</si>
  <si>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</si>
  <si>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</si>
  <si>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</si>
  <si>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</si>
  <si>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</si>
  <si>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</si>
  <si>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</si>
  <si>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</si>
  <si>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</si>
  <si>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</si>
  <si>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</si>
  <si>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</si>
  <si>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</si>
  <si>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</si>
  <si>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</si>
  <si>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</si>
  <si>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</si>
  <si>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</si>
  <si>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</si>
  <si>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</si>
  <si>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</si>
  <si>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</si>
  <si>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</si>
  <si>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</si>
  <si>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</si>
  <si>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</si>
  <si>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</si>
  <si>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</si>
  <si>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</si>
  <si>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</si>
  <si>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</si>
  <si>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</si>
  <si>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</si>
  <si>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</si>
  <si>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</si>
  <si>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</si>
  <si>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</si>
  <si>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</si>
  <si>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</si>
  <si>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</si>
  <si>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</si>
  <si>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</si>
  <si>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</si>
  <si>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</si>
  <si>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</si>
  <si>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</si>
  <si>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</si>
  <si>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</si>
  <si>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</si>
  <si>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</si>
  <si>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</si>
  <si>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</si>
  <si>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</si>
  <si>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</si>
  <si>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</si>
  <si>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</si>
  <si>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</si>
  <si>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</si>
  <si>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</si>
  <si>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</si>
  <si>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</si>
  <si>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</si>
  <si>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</si>
  <si>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</si>
  <si>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</si>
  <si>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</si>
  <si>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</si>
  <si>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</si>
  <si>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</si>
  <si>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</si>
  <si>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</si>
  <si>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</si>
  <si>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</si>
  <si>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</si>
  <si>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</si>
  <si>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</si>
  <si>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</si>
  <si>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</si>
  <si>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</si>
  <si>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</si>
  <si>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</si>
  <si>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</si>
  <si>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</si>
  <si>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</si>
  <si>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</si>
  <si>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</si>
  <si>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</si>
  <si>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</si>
  <si>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</si>
  <si>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</si>
  <si>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</si>
  <si>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</si>
  <si>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</si>
  <si>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</si>
  <si>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</si>
  <si>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</si>
  <si>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</si>
  <si>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</si>
  <si>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</si>
  <si>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</si>
  <si>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</si>
  <si>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</si>
  <si>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</si>
  <si>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</si>
  <si>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</si>
  <si>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</si>
  <si>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</si>
  <si>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</si>
  <si>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</si>
  <si>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</si>
  <si>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</si>
  <si>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</si>
  <si>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</si>
  <si>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</si>
  <si>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</si>
  <si>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</si>
  <si>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</si>
  <si>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</si>
  <si>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</si>
  <si>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</si>
  <si>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</si>
  <si>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</si>
  <si>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</si>
  <si>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</si>
  <si>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</si>
  <si>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</si>
  <si>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</si>
  <si>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</si>
  <si>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</si>
  <si>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</si>
  <si>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</si>
  <si>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</si>
  <si>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</si>
  <si>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</si>
  <si>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</si>
  <si>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</si>
  <si>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</si>
  <si>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</si>
  <si>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</si>
  <si>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</si>
  <si>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</si>
  <si>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</si>
  <si>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</si>
  <si>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</si>
  <si>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</si>
  <si>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</si>
  <si>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</si>
  <si>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</si>
  <si>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</si>
  <si>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</si>
  <si>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</si>
  <si>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</si>
  <si>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</si>
  <si>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</si>
  <si>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</si>
  <si>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</si>
  <si>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</si>
  <si>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</si>
  <si>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</si>
  <si>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</si>
  <si>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</si>
  <si>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</si>
  <si>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</si>
  <si>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</si>
  <si>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</si>
  <si>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</si>
  <si>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</si>
  <si>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</si>
  <si>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</si>
  <si>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</si>
  <si>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</si>
  <si>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</si>
  <si>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</si>
  <si>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</si>
  <si>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</si>
  <si>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</si>
  <si>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</si>
  <si>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</si>
  <si>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</si>
  <si>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</si>
  <si>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</si>
  <si>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</si>
  <si>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</si>
  <si>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</si>
  <si>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</si>
  <si>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</si>
  <si>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</si>
  <si>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</si>
  <si>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</si>
  <si>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</si>
  <si>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</si>
  <si>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</si>
  <si>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</si>
  <si>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</si>
  <si>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</si>
  <si>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</si>
  <si>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</si>
  <si>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</si>
  <si>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</si>
  <si>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</si>
  <si>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</si>
  <si>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</si>
  <si>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</si>
  <si>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</si>
  <si>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</si>
  <si>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</si>
  <si>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</si>
  <si>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</si>
  <si>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</si>
  <si>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</si>
  <si>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</si>
  <si>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</si>
  <si>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</si>
  <si>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</si>
  <si>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</si>
  <si>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</si>
  <si>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</si>
  <si>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</si>
  <si>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</si>
  <si>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</si>
  <si>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</si>
  <si>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</si>
  <si>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</si>
  <si>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</si>
  <si>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</si>
  <si>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</si>
  <si>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</si>
  <si>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</si>
  <si>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</si>
  <si>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</si>
  <si>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</si>
  <si>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</si>
  <si>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</si>
  <si>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</si>
  <si>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</si>
  <si>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</si>
  <si>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</si>
  <si>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</si>
  <si>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</si>
  <si>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</si>
  <si>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</si>
  <si>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</si>
  <si>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</si>
  <si>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</si>
  <si>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</si>
  <si>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</si>
  <si>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</si>
  <si>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</si>
  <si>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</si>
  <si>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</si>
  <si>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</si>
  <si>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</si>
  <si>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</si>
  <si>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</si>
  <si>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</si>
  <si>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</si>
  <si>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</si>
  <si>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</si>
  <si>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</si>
  <si>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</si>
  <si>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</si>
  <si>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</si>
  <si>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</si>
  <si>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</si>
  <si>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</si>
  <si>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</si>
  <si>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</si>
  <si>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</si>
  <si>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</si>
  <si>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</si>
  <si>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</si>
  <si>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</si>
  <si>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</si>
  <si>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</si>
  <si>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</si>
  <si>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</si>
  <si>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</si>
  <si>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</si>
  <si>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</si>
  <si>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</si>
  <si>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</si>
  <si>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</si>
  <si>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</si>
  <si>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</si>
  <si>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</si>
  <si>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</si>
  <si>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</si>
  <si>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</si>
  <si>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</si>
  <si>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</si>
  <si>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</si>
  <si>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</si>
  <si>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</si>
  <si>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</si>
  <si>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</si>
  <si>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</si>
  <si>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</si>
  <si>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</si>
  <si>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</si>
  <si>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</si>
  <si>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</si>
  <si>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</si>
  <si>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</si>
  <si>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</si>
  <si>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</si>
  <si>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</si>
  <si>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</si>
  <si>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</si>
  <si>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</si>
  <si>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</si>
  <si>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</si>
  <si>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</si>
  <si>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</si>
  <si>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</si>
  <si>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</si>
  <si>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</si>
  <si>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</si>
  <si>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</si>
  <si>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</si>
  <si>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</si>
  <si>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</si>
  <si>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</si>
  <si>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</si>
  <si>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</si>
  <si>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</si>
  <si>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</si>
  <si>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</si>
  <si>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</si>
  <si>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</si>
  <si>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</si>
  <si>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</si>
  <si>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</si>
  <si>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</si>
  <si>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</si>
  <si>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</si>
  <si>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</si>
  <si>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</si>
  <si>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</si>
  <si>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</si>
  <si>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</si>
  <si>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</si>
  <si>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</si>
  <si>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</si>
  <si>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</si>
  <si>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</si>
  <si>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</si>
  <si>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</si>
  <si>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</si>
  <si>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</si>
  <si>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</si>
  <si>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</si>
  <si>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</si>
  <si>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</si>
  <si>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</si>
  <si>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</si>
  <si>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</si>
  <si>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</si>
  <si>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</si>
  <si>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</si>
  <si>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</si>
  <si>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</si>
  <si>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</si>
  <si>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</si>
  <si>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</si>
  <si>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</si>
  <si>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</si>
  <si>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</si>
  <si>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</si>
  <si>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</si>
  <si>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</si>
  <si>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</si>
  <si>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</si>
  <si>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</si>
  <si>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</si>
  <si>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</si>
  <si>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</si>
  <si>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</si>
  <si>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</si>
  <si>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</si>
  <si>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</si>
  <si>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</si>
  <si>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</si>
  <si>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</si>
  <si>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</si>
  <si>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</si>
  <si>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</si>
  <si>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</si>
  <si>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</si>
  <si>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</si>
  <si>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</si>
  <si>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</si>
  <si>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</si>
  <si>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</si>
  <si>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</si>
  <si>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</si>
  <si>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</si>
  <si>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</si>
  <si>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</si>
  <si>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</si>
  <si>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</si>
  <si>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</si>
  <si>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</si>
  <si>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</si>
  <si>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</si>
  <si>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</si>
  <si>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</si>
  <si>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</si>
  <si>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</si>
  <si>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</si>
  <si>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</si>
  <si>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</si>
  <si>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</si>
  <si>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</si>
  <si>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</si>
  <si>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</si>
  <si>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</si>
  <si>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</si>
  <si>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</si>
  <si>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</si>
  <si>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</si>
  <si>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</si>
  <si>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</si>
  <si>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</si>
  <si>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</si>
  <si>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</si>
  <si>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</si>
  <si>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</si>
  <si>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</si>
  <si>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</si>
  <si>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</si>
  <si>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</si>
  <si>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</si>
  <si>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</si>
  <si>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</si>
  <si>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</si>
  <si>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</si>
  <si>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</si>
  <si>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</si>
  <si>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</si>
  <si>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</si>
  <si>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</si>
  <si>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</si>
  <si>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</si>
  <si>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</si>
  <si>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</si>
  <si>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</si>
  <si>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</si>
  <si>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</si>
  <si>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</si>
  <si>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</si>
  <si>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</si>
  <si>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</si>
  <si>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</si>
  <si>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</si>
  <si>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</si>
  <si>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</si>
  <si>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</si>
  <si>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</si>
  <si>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</si>
  <si>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</si>
  <si>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</si>
  <si>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</si>
  <si>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</si>
  <si>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</si>
  <si>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</si>
  <si>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</si>
  <si>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</si>
  <si>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</si>
  <si>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</si>
  <si>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</si>
  <si>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</si>
  <si>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</si>
  <si>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</si>
  <si>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</si>
  <si>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</si>
  <si>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</si>
  <si>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</si>
  <si>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</si>
  <si>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</si>
  <si>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</si>
  <si>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</si>
  <si>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</si>
  <si>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</si>
  <si>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</si>
  <si>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</si>
  <si>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</si>
  <si>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</si>
  <si>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</si>
  <si>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</si>
  <si>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</si>
  <si>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</si>
  <si>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</si>
  <si>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</si>
  <si>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</si>
  <si>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</si>
  <si>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</si>
  <si>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</si>
  <si>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</si>
  <si>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</si>
  <si>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</si>
  <si>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</si>
  <si>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</si>
  <si>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</si>
  <si>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</si>
  <si>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</si>
  <si>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</si>
  <si>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</si>
  <si>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</si>
  <si>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</si>
  <si>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</si>
  <si>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</si>
  <si>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</si>
  <si>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</si>
  <si>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</si>
  <si>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</si>
  <si>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</si>
  <si>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</si>
  <si>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</si>
  <si>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</si>
  <si>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</si>
  <si>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</si>
  <si>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</si>
  <si>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</si>
  <si>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</si>
  <si>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</si>
  <si>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</si>
  <si>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</si>
  <si>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</si>
  <si>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</si>
  <si>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</si>
  <si>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</si>
  <si>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</si>
  <si>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</si>
  <si>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</si>
  <si>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</si>
  <si>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</si>
  <si>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</si>
  <si>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</si>
  <si>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</si>
  <si>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</si>
  <si>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</si>
  <si>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</si>
  <si>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</si>
  <si>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</si>
  <si>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</si>
  <si>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</si>
  <si>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</si>
  <si>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</si>
  <si>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</si>
  <si>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</si>
  <si>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</si>
  <si>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</si>
  <si>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</si>
  <si>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</si>
  <si>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</si>
  <si>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</si>
  <si>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</si>
  <si>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</si>
  <si>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</si>
  <si>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</si>
  <si>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</si>
  <si>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</si>
  <si>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</si>
  <si>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</si>
  <si>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</si>
  <si>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</si>
  <si>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</si>
  <si>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</si>
  <si>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</si>
  <si>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</si>
  <si>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</si>
  <si>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</si>
  <si>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</si>
  <si>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</si>
  <si>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</si>
  <si>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</si>
  <si>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</si>
  <si>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</si>
  <si>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</si>
  <si>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</si>
  <si>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</si>
  <si>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</si>
  <si>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</si>
  <si>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</si>
  <si>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</si>
  <si>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</si>
  <si>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</si>
  <si>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</si>
  <si>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</si>
  <si>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</si>
  <si>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</si>
  <si>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</si>
  <si>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</si>
  <si>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</si>
  <si>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</si>
  <si>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</si>
  <si>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</si>
  <si>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</si>
  <si>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</si>
  <si>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</si>
  <si>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</si>
  <si>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</si>
  <si>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</si>
  <si>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</si>
  <si>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</si>
  <si>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</si>
  <si>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</si>
  <si>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</si>
  <si>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</si>
  <si>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</si>
  <si>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</si>
  <si>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</si>
  <si>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</si>
  <si>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</si>
  <si>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</si>
  <si>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</si>
  <si>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</si>
  <si>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</si>
  <si>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</si>
  <si>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</si>
  <si>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</si>
  <si>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</si>
  <si>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</si>
  <si>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</si>
  <si>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</si>
  <si>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</si>
  <si>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</si>
  <si>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</si>
  <si>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</si>
  <si>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</si>
  <si>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</si>
  <si>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</si>
  <si>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</si>
  <si>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</si>
  <si>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</si>
  <si>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</si>
  <si>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</si>
  <si>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</si>
  <si>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</si>
  <si>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</si>
  <si>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</si>
  <si>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</si>
  <si>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</si>
  <si>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</si>
  <si>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</si>
  <si>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</si>
  <si>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</si>
  <si>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</si>
  <si>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</si>
  <si>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</si>
  <si>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</si>
  <si>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</si>
  <si>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</si>
  <si>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</si>
  <si>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</si>
  <si>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</si>
  <si>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</si>
  <si>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</si>
  <si>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</si>
  <si>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</si>
  <si>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</si>
  <si>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</si>
  <si>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</si>
  <si>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</si>
  <si>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</si>
  <si>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</si>
  <si>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</si>
  <si>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</si>
  <si>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</si>
  <si>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</si>
  <si>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</si>
  <si>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</si>
  <si>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</si>
  <si>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</si>
  <si>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</si>
  <si>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</si>
  <si>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</si>
  <si>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</si>
  <si>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</si>
  <si>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</si>
  <si>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</si>
  <si>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</si>
  <si>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</si>
  <si>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</si>
  <si>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</si>
  <si>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</si>
  <si>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</si>
  <si>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</si>
  <si>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</si>
  <si>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</si>
  <si>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</si>
  <si>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</si>
  <si>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</si>
  <si>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</si>
  <si>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</si>
  <si>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</si>
  <si>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</si>
  <si>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</si>
  <si>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</si>
  <si>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</si>
  <si>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</si>
  <si>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</si>
  <si>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</si>
  <si>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</si>
  <si>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</si>
  <si>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</si>
  <si>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</si>
  <si>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</si>
  <si>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</si>
  <si>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</si>
  <si>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</si>
  <si>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</si>
  <si>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</si>
  <si>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</si>
  <si>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</si>
  <si>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</si>
  <si>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</si>
  <si>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</si>
  <si>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</si>
  <si>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</si>
  <si>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</si>
  <si>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</si>
  <si>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</si>
  <si>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</si>
  <si>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</si>
  <si>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</si>
  <si>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</si>
  <si>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</si>
  <si>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</si>
  <si>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</si>
  <si>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</si>
  <si>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</si>
  <si>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</si>
  <si>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</si>
  <si>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</si>
  <si>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</si>
  <si>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</si>
  <si>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</si>
  <si>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</si>
  <si>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</si>
  <si>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</si>
  <si>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</si>
  <si>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</si>
  <si>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</si>
  <si>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</si>
  <si>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</si>
  <si>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</si>
  <si>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</si>
  <si>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</si>
  <si>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</si>
  <si>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</si>
  <si>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</si>
  <si>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</si>
  <si>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</si>
  <si>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</si>
  <si>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</si>
  <si>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</si>
  <si>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</si>
  <si>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</si>
  <si>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</si>
  <si>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</si>
  <si>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</si>
  <si>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</si>
  <si>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</si>
  <si>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</si>
  <si>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</si>
  <si>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</si>
  <si>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</si>
  <si>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</si>
  <si>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</si>
  <si>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</si>
  <si>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</si>
  <si>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</si>
  <si>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</si>
  <si>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</si>
  <si>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</si>
  <si>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</si>
  <si>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</si>
  <si>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</si>
  <si>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</si>
  <si>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</si>
  <si>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</si>
  <si>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</si>
  <si>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</si>
  <si>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</si>
  <si>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</si>
  <si>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</si>
  <si>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</si>
  <si>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</si>
  <si>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</si>
  <si>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</si>
  <si>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</si>
  <si>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</si>
  <si>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</si>
  <si>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</si>
  <si>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</si>
  <si>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</si>
  <si>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</si>
  <si>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</si>
  <si>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</si>
  <si>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</si>
  <si>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</si>
  <si>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</si>
  <si>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</si>
  <si>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</si>
  <si>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</si>
  <si>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</si>
  <si>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</si>
  <si>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</si>
  <si>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</si>
  <si>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</si>
  <si>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</si>
  <si>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</si>
  <si>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</si>
  <si>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</si>
  <si>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</si>
  <si>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</si>
  <si>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</si>
  <si>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</si>
  <si>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</si>
  <si>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</si>
  <si>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</si>
  <si>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</si>
  <si>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</si>
  <si>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</si>
  <si>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</si>
  <si>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</si>
  <si>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</si>
  <si>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</si>
  <si>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</si>
  <si>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</si>
  <si>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</si>
  <si>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</si>
  <si>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</si>
  <si>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</si>
  <si>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</si>
  <si>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</si>
  <si>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</si>
  <si>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</si>
  <si>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</si>
  <si>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</si>
  <si>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</si>
  <si>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</si>
  <si>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</si>
  <si>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</si>
  <si>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</si>
  <si>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</si>
  <si>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</si>
  <si>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</si>
  <si>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</si>
  <si>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</si>
  <si>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</si>
  <si>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</si>
  <si>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</si>
  <si>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</si>
  <si>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</si>
  <si>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</si>
  <si>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</si>
  <si>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</si>
  <si>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</si>
  <si>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</si>
  <si>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</si>
  <si>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</si>
  <si>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</si>
  <si>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</si>
  <si>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</si>
  <si>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</si>
  <si>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</si>
  <si>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</si>
  <si>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</si>
  <si>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</si>
  <si>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</si>
  <si>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</si>
  <si>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</si>
  <si>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</si>
  <si>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</si>
  <si>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</si>
  <si>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</si>
  <si>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</si>
  <si>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</si>
  <si>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</si>
  <si>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</si>
  <si>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</si>
  <si>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</si>
  <si>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</si>
  <si>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</si>
  <si>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</si>
  <si>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</si>
  <si>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</si>
  <si>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</si>
  <si>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</si>
  <si>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</si>
  <si>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</si>
  <si>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</si>
  <si>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</si>
  <si>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</si>
  <si>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</si>
  <si>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</si>
  <si>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</si>
  <si>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</si>
  <si>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</si>
  <si>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</si>
  <si>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</si>
  <si>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</si>
  <si>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</si>
  <si>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</si>
  <si>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</si>
  <si>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</si>
  <si>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</si>
  <si>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</si>
  <si>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</si>
  <si>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</si>
  <si>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</si>
  <si>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</si>
  <si>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</si>
  <si>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</si>
  <si>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</si>
  <si>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</si>
  <si>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</si>
  <si>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</si>
  <si>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</si>
  <si>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</si>
  <si>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</si>
  <si>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</si>
  <si>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</si>
  <si>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</si>
  <si>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</si>
  <si>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</si>
  <si>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</si>
  <si>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</si>
  <si>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</si>
  <si>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</si>
  <si>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</si>
  <si>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</si>
  <si>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</si>
  <si>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</si>
  <si>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</si>
  <si>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</si>
  <si>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</si>
  <si>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</si>
  <si>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</si>
  <si>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</si>
  <si>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</si>
  <si>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</si>
  <si>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</si>
  <si>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</si>
  <si>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</si>
  <si>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</si>
  <si>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</si>
  <si>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</si>
  <si>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</si>
  <si>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</si>
  <si>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</si>
  <si>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</si>
  <si>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</si>
  <si>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</si>
  <si>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</si>
  <si>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</si>
  <si>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</si>
  <si>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</si>
  <si>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</si>
  <si>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</si>
  <si>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</si>
  <si>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</si>
  <si>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</si>
  <si>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</si>
  <si>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</si>
  <si>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</si>
  <si>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</si>
  <si>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</si>
  <si>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</si>
  <si>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</si>
  <si>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</si>
  <si>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</si>
  <si>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</si>
  <si>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</si>
  <si>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</si>
  <si>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</si>
  <si>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</si>
  <si>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</si>
  <si>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</si>
  <si>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</si>
  <si>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</si>
  <si>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</si>
  <si>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</si>
  <si>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</si>
  <si>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</si>
  <si>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</si>
  <si>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</si>
  <si>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</si>
  <si>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</si>
  <si>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</si>
  <si>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</si>
  <si>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</si>
  <si>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</si>
  <si>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</si>
  <si>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</si>
  <si>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</si>
  <si>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</si>
  <si>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</si>
  <si>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</si>
  <si>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</si>
  <si>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</si>
  <si>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</si>
  <si>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</si>
  <si>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</si>
  <si>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</si>
  <si>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</si>
  <si>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</si>
  <si>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</si>
  <si>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</si>
  <si>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</si>
  <si>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</si>
  <si>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</si>
  <si>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</si>
  <si>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</si>
  <si>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</si>
  <si>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</si>
  <si>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</si>
  <si>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</si>
  <si>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</si>
  <si>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</si>
  <si>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</si>
  <si>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</si>
  <si>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</si>
  <si>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</si>
  <si>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</si>
  <si>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</si>
  <si>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</si>
  <si>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</si>
  <si>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</si>
  <si>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</si>
  <si>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</si>
  <si>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</si>
  <si>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</si>
  <si>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</si>
  <si>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</si>
  <si>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</si>
  <si>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</si>
  <si>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</si>
  <si>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</si>
  <si>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</si>
  <si>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</si>
  <si>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</si>
  <si>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</si>
  <si>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</si>
  <si>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</si>
  <si>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</si>
  <si>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</si>
  <si>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</si>
  <si>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</si>
  <si>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</si>
  <si>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</si>
  <si>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</si>
  <si>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</si>
  <si>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</si>
  <si>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</si>
  <si>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</si>
  <si>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</si>
  <si>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</si>
  <si>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</si>
  <si>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</si>
  <si>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</si>
  <si>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</si>
  <si>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</si>
  <si>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</si>
  <si>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</si>
  <si>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</si>
  <si>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</si>
  <si>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</si>
  <si>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</si>
  <si>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</si>
  <si>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</si>
  <si>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</si>
  <si>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</si>
  <si>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</si>
  <si>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</si>
  <si>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</si>
  <si>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</si>
  <si>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</si>
  <si>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</si>
  <si>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</si>
  <si>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</si>
  <si>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</si>
  <si>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</si>
  <si>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</si>
  <si>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</si>
  <si>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</si>
  <si>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</si>
  <si>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</si>
  <si>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</si>
  <si>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</si>
  <si>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</si>
  <si>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</si>
  <si>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</si>
  <si>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</si>
  <si>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</si>
  <si>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</si>
  <si>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</si>
  <si>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</si>
  <si>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</si>
  <si>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</si>
  <si>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</si>
  <si>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</si>
  <si>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</si>
  <si>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</si>
  <si>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</si>
  <si>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</si>
  <si>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</si>
  <si>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</si>
  <si>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</si>
  <si>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</si>
  <si>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</si>
  <si>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</si>
  <si>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</si>
  <si>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</si>
  <si>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</si>
  <si>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</si>
  <si>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</si>
  <si>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</si>
  <si>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</si>
  <si>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</si>
  <si>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</si>
  <si>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</si>
  <si>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</si>
  <si>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</si>
  <si>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</si>
  <si>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</si>
  <si>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</si>
  <si>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</si>
  <si>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</si>
  <si>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</si>
  <si>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</si>
  <si>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</si>
  <si>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</si>
  <si>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</si>
  <si>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</si>
  <si>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</si>
  <si>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</si>
  <si>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</si>
  <si>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</si>
  <si>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</si>
  <si>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</si>
  <si>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</si>
  <si>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</si>
  <si>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</si>
  <si>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</si>
  <si>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</si>
  <si>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</si>
  <si>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</si>
  <si>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</si>
  <si>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</si>
  <si>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</si>
  <si>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</si>
  <si>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</si>
  <si>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</si>
  <si>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</si>
  <si>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</si>
  <si>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</si>
  <si>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</si>
  <si>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</si>
  <si>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</si>
  <si>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</si>
  <si>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</si>
  <si>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</si>
  <si>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</si>
  <si>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</si>
  <si>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</si>
  <si>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</si>
  <si>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</si>
  <si>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</si>
  <si>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</si>
  <si>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</si>
  <si>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</si>
  <si>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</si>
  <si>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</si>
  <si>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</si>
  <si>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</si>
  <si>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</si>
  <si>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</si>
  <si>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</si>
  <si>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</si>
  <si>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</si>
  <si>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</si>
  <si>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</si>
  <si>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</si>
  <si>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</si>
  <si>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</si>
  <si>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</si>
  <si>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</si>
  <si>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</si>
  <si>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</si>
  <si>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</si>
  <si>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</si>
  <si>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</si>
  <si>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</si>
  <si>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</si>
  <si>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</si>
  <si>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</si>
  <si>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</si>
  <si>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</si>
  <si>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</si>
  <si>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</si>
  <si>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</si>
  <si>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</si>
  <si>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</si>
  <si>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</si>
  <si>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</si>
  <si>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</si>
  <si>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</si>
  <si>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</si>
  <si>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</si>
  <si>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</si>
  <si>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</si>
  <si>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</si>
  <si>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</si>
  <si>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</si>
  <si>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</si>
  <si>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</si>
  <si>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</si>
  <si>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</si>
  <si>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</si>
  <si>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</si>
  <si>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</si>
  <si>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</si>
  <si>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</si>
  <si>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</si>
  <si>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</si>
  <si>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</si>
  <si>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</si>
  <si>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</si>
  <si>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</si>
  <si>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</si>
  <si>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</si>
  <si>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</si>
  <si>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</si>
  <si>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</si>
  <si>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</si>
  <si>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</si>
  <si>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</si>
  <si>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</si>
  <si>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</si>
  <si>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</si>
  <si>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</si>
  <si>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</si>
  <si>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</si>
  <si>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</si>
  <si>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</si>
  <si>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</si>
  <si>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</si>
  <si>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</si>
  <si>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</si>
  <si>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</si>
  <si>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</si>
  <si>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</si>
  <si>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</si>
  <si>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</si>
  <si>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</si>
  <si>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</si>
  <si>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</si>
  <si>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</si>
  <si>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</si>
  <si>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</si>
  <si>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</si>
  <si>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</si>
  <si>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</si>
  <si>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</si>
  <si>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</si>
  <si>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</si>
  <si>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</si>
  <si>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</si>
  <si>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</si>
  <si>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</si>
  <si>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</si>
  <si>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</si>
  <si>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</si>
  <si>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</si>
  <si>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</si>
  <si>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</si>
  <si>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</si>
  <si>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</si>
  <si>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</si>
  <si>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</si>
  <si>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</si>
  <si>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</si>
  <si>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</si>
  <si>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</si>
  <si>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</si>
  <si>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</si>
  <si>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</si>
  <si>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</si>
  <si>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</si>
  <si>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</si>
  <si>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</si>
  <si>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</si>
  <si>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</si>
  <si>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</si>
  <si>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</si>
  <si>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</si>
  <si>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</si>
  <si>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</si>
  <si>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</si>
  <si>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</si>
  <si>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</si>
  <si>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</si>
  <si>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</si>
  <si>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</si>
  <si>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</si>
  <si>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</si>
  <si>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</si>
  <si>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</si>
  <si>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</si>
  <si>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</si>
  <si>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</si>
  <si>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</si>
  <si>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</si>
  <si>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</si>
  <si>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</si>
  <si>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</si>
  <si>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</si>
  <si>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</si>
  <si>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</si>
  <si>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</si>
  <si>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</si>
  <si>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</si>
  <si>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</si>
  <si>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</si>
  <si>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</si>
  <si>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</si>
  <si>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</si>
  <si>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</si>
  <si>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</si>
  <si>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</si>
  <si>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</si>
  <si>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</si>
  <si>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</si>
  <si>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</si>
  <si>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</si>
  <si>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</si>
  <si>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</si>
  <si>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</si>
  <si>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</si>
  <si>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</si>
  <si>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</si>
  <si>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</si>
  <si>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</si>
  <si>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</si>
  <si>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</si>
  <si>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</si>
  <si>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</si>
  <si>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</si>
  <si>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</si>
  <si>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</si>
  <si>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</si>
  <si>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</si>
  <si>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</si>
  <si>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</si>
  <si>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</si>
  <si>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</si>
  <si>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</si>
  <si>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</si>
  <si>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</si>
  <si>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</si>
  <si>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</si>
  <si>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</si>
  <si>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</si>
  <si>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</si>
  <si>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</si>
  <si>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</si>
  <si>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</si>
  <si>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</si>
  <si>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</si>
  <si>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</si>
  <si>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</si>
  <si>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</si>
  <si>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</si>
  <si>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</si>
  <si>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</si>
  <si>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</si>
  <si>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</si>
  <si>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</si>
  <si>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</si>
  <si>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</si>
  <si>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</si>
  <si>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</si>
  <si>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</si>
  <si>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</si>
  <si>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</si>
  <si>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</si>
  <si>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</si>
  <si>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</si>
  <si>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</si>
  <si>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</si>
  <si>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</si>
  <si>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</si>
  <si>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</si>
  <si>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</si>
  <si>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</si>
  <si>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</si>
  <si>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</si>
  <si>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</si>
  <si>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</si>
  <si>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</si>
  <si>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</si>
  <si>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</si>
  <si>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</si>
  <si>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</si>
  <si>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</si>
  <si>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</si>
  <si>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</si>
  <si>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</si>
  <si>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</si>
  <si>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</si>
  <si>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</si>
  <si>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</si>
  <si>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</si>
  <si>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</si>
  <si>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</si>
  <si>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</si>
  <si>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</si>
  <si>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</si>
  <si>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</si>
  <si>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</si>
  <si>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</si>
  <si>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</si>
  <si>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</si>
  <si>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</si>
  <si>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</si>
  <si>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</si>
  <si>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</si>
  <si>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</si>
  <si>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</si>
  <si>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</si>
  <si>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</si>
  <si>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</si>
  <si>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</si>
  <si>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</si>
  <si>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</si>
  <si>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</si>
  <si>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</si>
  <si>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</si>
  <si>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</si>
  <si>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</si>
  <si>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</si>
  <si>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</si>
  <si>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</si>
  <si>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</si>
  <si>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</si>
  <si>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</si>
  <si>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</si>
  <si>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</si>
  <si>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</si>
  <si>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</si>
  <si>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</si>
  <si>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</si>
  <si>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</si>
  <si>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</si>
  <si>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</si>
  <si>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</si>
  <si>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</si>
  <si>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</si>
  <si>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</si>
  <si>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</si>
  <si>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</si>
  <si>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</si>
  <si>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</si>
  <si>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</si>
  <si>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</si>
  <si>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</si>
  <si>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</si>
  <si>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</si>
  <si>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</si>
  <si>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</si>
  <si>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</si>
  <si>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</si>
  <si>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</si>
  <si>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</si>
  <si>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</si>
  <si>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</si>
  <si>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</si>
  <si>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</si>
  <si>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</si>
  <si>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</si>
  <si>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</si>
  <si>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</si>
  <si>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</si>
  <si>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</si>
  <si>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</si>
  <si>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</si>
  <si>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</si>
  <si>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</si>
  <si>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</si>
  <si>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</si>
  <si>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</si>
  <si>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</si>
  <si>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</si>
  <si>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</si>
  <si>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</si>
  <si>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</si>
  <si>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</si>
  <si>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</si>
  <si>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</si>
  <si>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</si>
  <si>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</si>
  <si>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</si>
  <si>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</si>
  <si>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</si>
  <si>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</si>
  <si>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</si>
  <si>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</si>
  <si>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</si>
  <si>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</si>
  <si>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</si>
  <si>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</si>
  <si>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</si>
  <si>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</si>
  <si>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</si>
  <si>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</si>
  <si>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</si>
  <si>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</si>
  <si>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</si>
  <si>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</si>
  <si>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</si>
  <si>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</si>
  <si>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</si>
  <si>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</si>
  <si>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</si>
  <si>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</si>
  <si>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</si>
  <si>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</si>
  <si>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</si>
  <si>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</si>
  <si>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</si>
  <si>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</si>
  <si>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</si>
  <si>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</si>
  <si>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</si>
  <si>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</si>
  <si>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</si>
  <si>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</si>
  <si>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</si>
  <si>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</si>
  <si>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</si>
  <si>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</si>
  <si>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</si>
  <si>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</si>
  <si>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</si>
  <si>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</si>
  <si>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</si>
  <si>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</si>
  <si>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</si>
  <si>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</si>
  <si>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</si>
  <si>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</si>
  <si>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</si>
  <si>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</si>
  <si>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</si>
  <si>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</si>
  <si>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</si>
  <si>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</si>
  <si>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</si>
  <si>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</si>
  <si>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</si>
  <si>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</si>
  <si>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</si>
  <si>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</si>
  <si>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</si>
  <si>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</si>
  <si>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</si>
  <si>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</si>
  <si>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</si>
  <si>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</si>
  <si>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</si>
  <si>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</si>
  <si>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</si>
  <si>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</si>
  <si>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</si>
  <si>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</si>
  <si>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</si>
  <si>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</si>
  <si>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</si>
  <si>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</si>
  <si>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</si>
  <si>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</si>
  <si>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</si>
  <si>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</si>
  <si>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</si>
  <si>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</si>
  <si>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</si>
  <si>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</si>
  <si>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</si>
  <si>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</si>
  <si>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</si>
  <si>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</si>
  <si>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</si>
  <si>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</si>
  <si>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</si>
  <si>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</si>
  <si>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</si>
  <si>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</si>
  <si>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</si>
  <si>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</si>
  <si>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</si>
  <si>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</si>
  <si>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</si>
  <si>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</si>
  <si>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</si>
  <si>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</si>
  <si>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</si>
  <si>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</si>
  <si>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</si>
  <si>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</si>
  <si>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</si>
  <si>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</si>
  <si>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</si>
  <si>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</si>
  <si>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</si>
  <si>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</si>
  <si>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</si>
  <si>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</si>
  <si>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</si>
  <si>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</si>
  <si>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</si>
  <si>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</si>
  <si>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</si>
  <si>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</si>
  <si>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</si>
  <si>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</si>
  <si>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</si>
  <si>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</si>
  <si>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</si>
  <si>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</si>
  <si>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</si>
  <si>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</si>
  <si>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</si>
  <si>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</si>
  <si>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</si>
  <si>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</si>
  <si>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</si>
  <si>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</si>
  <si>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</si>
  <si>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</si>
  <si>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</si>
  <si>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</si>
  <si>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</si>
  <si>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</si>
  <si>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</si>
  <si>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</si>
  <si>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</si>
  <si>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</si>
  <si>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</si>
  <si>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</si>
  <si>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</si>
  <si>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</si>
  <si>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</si>
  <si>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</si>
  <si>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</si>
  <si>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</si>
  <si>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</si>
  <si>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</si>
  <si>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</si>
  <si>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</si>
  <si>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</si>
  <si>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</si>
  <si>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</si>
  <si>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</si>
  <si>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</si>
  <si>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</si>
  <si>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</si>
  <si>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</si>
  <si>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</si>
  <si>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</si>
  <si>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</si>
  <si>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</si>
  <si>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</si>
  <si>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</si>
  <si>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</si>
  <si>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</si>
  <si>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</si>
  <si>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</si>
  <si>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</si>
  <si>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</si>
  <si>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</si>
  <si>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</si>
  <si>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</si>
  <si>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</si>
  <si>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</si>
  <si>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</si>
  <si>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</si>
  <si>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</si>
  <si>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</si>
  <si>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</si>
  <si>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</si>
  <si>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</si>
  <si>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</si>
  <si>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</si>
  <si>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</si>
  <si>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</si>
  <si>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</si>
  <si>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</si>
  <si>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</si>
  <si>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</si>
  <si>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</si>
  <si>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</si>
  <si>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</si>
  <si>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</si>
  <si>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</si>
  <si>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</si>
  <si>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</si>
  <si>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</si>
  <si>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</si>
  <si>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</si>
  <si>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</si>
  <si>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</si>
  <si>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</si>
  <si>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</si>
  <si>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</si>
  <si>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</si>
  <si>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</si>
  <si>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</si>
  <si>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</si>
  <si>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</si>
  <si>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</si>
  <si>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</si>
  <si>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</si>
  <si>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</si>
  <si>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</si>
  <si>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</si>
  <si>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</si>
  <si>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</si>
  <si>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</si>
  <si>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</si>
  <si>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</si>
  <si>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</si>
  <si>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</si>
  <si>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</si>
  <si>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</si>
  <si>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</si>
  <si>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</si>
  <si>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</si>
  <si>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</si>
  <si>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</si>
  <si>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</si>
  <si>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</si>
  <si>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</si>
  <si>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</si>
  <si>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</si>
  <si>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</si>
  <si>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</si>
  <si>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</si>
  <si>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</si>
  <si>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</si>
  <si>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</si>
  <si>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</si>
  <si>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</si>
  <si>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</si>
  <si>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</si>
  <si>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</si>
  <si>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</si>
  <si>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</si>
  <si>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</si>
  <si>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</si>
  <si>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</si>
  <si>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</si>
  <si>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</si>
  <si>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</si>
  <si>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</si>
  <si>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</si>
  <si>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</si>
  <si>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</si>
  <si>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</si>
  <si>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</si>
  <si>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</si>
  <si>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</si>
  <si>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</si>
  <si>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</si>
  <si>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</si>
  <si>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</si>
  <si>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</si>
  <si>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</si>
  <si>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</si>
  <si>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</si>
  <si>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</si>
  <si>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</si>
  <si>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</si>
  <si>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</si>
  <si>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</si>
  <si>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</si>
  <si>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</si>
  <si>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</si>
  <si>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</si>
  <si>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</si>
  <si>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</si>
  <si>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</si>
  <si>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</si>
  <si>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</si>
  <si>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</si>
  <si>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</si>
  <si>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</si>
  <si>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</si>
  <si>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</si>
  <si>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</si>
  <si>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</si>
  <si>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</si>
  <si>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</si>
  <si>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</si>
  <si>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</si>
  <si>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</si>
  <si>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</si>
  <si>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</si>
  <si>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</si>
  <si>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</si>
  <si>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</si>
  <si>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</si>
  <si>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</si>
  <si>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</si>
  <si>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</si>
  <si>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</si>
  <si>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</si>
  <si>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</si>
  <si>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</si>
  <si>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</si>
  <si>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</si>
  <si>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</si>
  <si>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</si>
  <si>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</si>
  <si>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</si>
  <si>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</si>
  <si>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</si>
  <si>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</si>
  <si>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</si>
  <si>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</si>
  <si>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</si>
  <si>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</si>
  <si>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</si>
  <si>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</si>
  <si>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</si>
  <si>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</si>
  <si>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</si>
  <si>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</si>
  <si>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</si>
  <si>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</si>
  <si>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</si>
  <si>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</si>
  <si>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</si>
  <si>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</si>
  <si>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</si>
  <si>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</si>
  <si>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</si>
  <si>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</si>
  <si>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</si>
  <si>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</si>
  <si>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</si>
  <si>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</si>
  <si>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</si>
  <si>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</si>
  <si>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</si>
  <si>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</si>
  <si>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</si>
  <si>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</si>
  <si>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</si>
  <si>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</si>
  <si>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</si>
  <si>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</si>
  <si>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</si>
  <si>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</si>
  <si>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</si>
  <si>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</si>
  <si>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</si>
  <si>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</si>
  <si>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</si>
  <si>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</si>
  <si>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</si>
  <si>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</si>
  <si>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</si>
  <si>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</si>
  <si>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</si>
  <si>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</si>
  <si>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</si>
  <si>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</si>
  <si>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</si>
  <si>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</si>
  <si>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</si>
  <si>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</si>
  <si>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</si>
  <si>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</si>
  <si>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</si>
  <si>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</si>
  <si>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</si>
  <si>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</si>
  <si>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</si>
  <si>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</si>
  <si>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</si>
  <si>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</si>
  <si>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</si>
  <si>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</si>
  <si>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</si>
  <si>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</si>
  <si>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</si>
  <si>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</si>
  <si>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</si>
  <si>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</si>
  <si>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</si>
  <si>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</si>
  <si>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</si>
  <si>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</si>
  <si>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</si>
  <si>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</si>
  <si>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</si>
  <si>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</si>
  <si>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</si>
  <si>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</si>
  <si>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</si>
  <si>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</si>
  <si>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</si>
  <si>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</si>
  <si>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</si>
  <si>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</si>
  <si>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</si>
  <si>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</si>
  <si>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</si>
  <si>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</si>
  <si>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</si>
  <si>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</si>
  <si>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</si>
  <si>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</si>
  <si>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</si>
  <si>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</si>
  <si>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</si>
  <si>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</si>
  <si>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</si>
  <si>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</si>
  <si>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</si>
  <si>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</si>
  <si>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</si>
  <si>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</si>
  <si>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</si>
  <si>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</si>
  <si>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</si>
  <si>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</si>
  <si>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</si>
  <si>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</si>
  <si>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</si>
  <si>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</si>
  <si>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</si>
  <si>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</si>
  <si>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</si>
  <si>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</si>
  <si>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</si>
  <si>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</si>
  <si>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</si>
  <si>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</si>
  <si>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</si>
  <si>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</si>
  <si>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</si>
  <si>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</si>
  <si>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</si>
  <si>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</si>
  <si>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</si>
  <si>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</si>
  <si>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</si>
  <si>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</si>
  <si>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</si>
  <si>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</si>
  <si>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</si>
  <si>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</si>
  <si>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</si>
  <si>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</si>
  <si>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</si>
  <si>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</si>
  <si>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</si>
  <si>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</si>
  <si>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</si>
  <si>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</si>
  <si>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</si>
  <si>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</si>
  <si>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</si>
  <si>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</si>
  <si>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</si>
  <si>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</si>
  <si>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</si>
  <si>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</si>
  <si>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</si>
  <si>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</si>
  <si>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</si>
  <si>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</si>
  <si>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</si>
  <si>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</si>
  <si>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</si>
  <si>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</si>
  <si>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</si>
  <si>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</si>
  <si>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</si>
  <si>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</si>
  <si>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</si>
  <si>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</si>
  <si>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</si>
  <si>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</si>
  <si>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</si>
  <si>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</si>
  <si>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</si>
  <si>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</si>
  <si>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</si>
  <si>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</si>
  <si>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</si>
  <si>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</si>
  <si>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</si>
  <si>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</si>
  <si>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</si>
  <si>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</si>
  <si>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</si>
  <si>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</si>
  <si>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</si>
  <si>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</si>
  <si>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</si>
  <si>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</si>
  <si>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</si>
  <si>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</si>
  <si>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</si>
  <si>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</si>
  <si>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</si>
  <si>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</si>
  <si>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</si>
  <si>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</si>
  <si>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</si>
  <si>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</si>
  <si>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</si>
  <si>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</si>
  <si>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</si>
  <si>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</si>
  <si>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</si>
  <si>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</si>
  <si>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</si>
  <si>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</si>
  <si>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</si>
  <si>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</si>
  <si>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</si>
  <si>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</si>
  <si>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</si>
  <si>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</si>
  <si>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</si>
  <si>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</si>
  <si>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</si>
  <si>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</si>
  <si>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</si>
  <si>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</si>
  <si>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</si>
  <si>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</si>
  <si>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</si>
  <si>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</si>
  <si>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</si>
  <si>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</si>
  <si>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</si>
  <si>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</si>
  <si>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</si>
  <si>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</si>
  <si>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</si>
  <si>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</si>
  <si>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</si>
  <si>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</si>
  <si>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</si>
  <si>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</si>
  <si>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</si>
  <si>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</si>
  <si>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</si>
  <si>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</si>
  <si>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</si>
  <si>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</si>
  <si>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</si>
  <si>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</si>
  <si>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</si>
  <si>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</si>
  <si>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</si>
  <si>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</si>
  <si>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</si>
  <si>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</si>
  <si>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</si>
  <si>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</si>
  <si>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</si>
  <si>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</si>
  <si>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</si>
  <si>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</si>
  <si>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</si>
  <si>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</si>
  <si>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</si>
  <si>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</si>
  <si>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</si>
  <si>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</si>
  <si>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</si>
  <si>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</si>
  <si>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</si>
  <si>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</si>
  <si>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</si>
  <si>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</si>
  <si>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</si>
  <si>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</si>
  <si>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</si>
  <si>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</si>
  <si>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</si>
  <si>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</si>
  <si>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</si>
  <si>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</si>
  <si>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</si>
  <si>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</si>
  <si>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</si>
  <si>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</si>
  <si>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</si>
  <si>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</si>
  <si>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</si>
  <si>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</si>
  <si>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</si>
  <si>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</si>
  <si>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</si>
  <si>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</si>
  <si>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</si>
  <si>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</si>
  <si>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</si>
  <si>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</si>
  <si>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</si>
  <si>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</si>
  <si>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</si>
  <si>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</si>
  <si>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</si>
  <si>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</si>
  <si>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</si>
  <si>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</si>
  <si>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</si>
  <si>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</si>
  <si>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</si>
  <si>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</si>
  <si>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</si>
  <si>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</si>
  <si>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</si>
  <si>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</si>
  <si>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</si>
  <si>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</si>
  <si>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</si>
  <si>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</si>
  <si>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</si>
  <si>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</si>
  <si>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</si>
  <si>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</si>
  <si>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</si>
  <si>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</si>
  <si>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</si>
  <si>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</si>
  <si>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</si>
  <si>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</si>
  <si>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</si>
  <si>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</si>
  <si>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</si>
  <si>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</si>
  <si>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</si>
  <si>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</si>
  <si>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</si>
  <si>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</si>
  <si>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</si>
  <si>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</si>
  <si>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</si>
  <si>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</si>
  <si>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</si>
  <si>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</si>
  <si>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</si>
  <si>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</si>
  <si>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</si>
  <si>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</si>
  <si>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</si>
  <si>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</si>
  <si>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</si>
  <si>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</si>
  <si>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</si>
  <si>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</si>
  <si>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</si>
  <si>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</si>
  <si>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</si>
  <si>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</si>
  <si>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</si>
  <si>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</si>
  <si>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</si>
  <si>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</si>
  <si>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</si>
  <si>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</si>
  <si>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</si>
  <si>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</si>
  <si>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</si>
  <si>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</si>
  <si>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</si>
  <si>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</si>
  <si>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</si>
  <si>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</si>
  <si>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</si>
  <si>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</si>
  <si>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</si>
  <si>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</si>
  <si>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</si>
  <si>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</si>
  <si>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</si>
  <si>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</si>
  <si>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</si>
  <si>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</si>
  <si>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</si>
  <si>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</si>
  <si>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</si>
  <si>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</si>
  <si>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</si>
  <si>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</si>
  <si>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</si>
  <si>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</si>
  <si>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</si>
  <si>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</si>
  <si>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</si>
  <si>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</si>
  <si>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</si>
  <si>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</si>
  <si>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</si>
  <si>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</si>
  <si>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</si>
  <si>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</si>
  <si>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</si>
  <si>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</si>
  <si>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</si>
  <si>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</si>
  <si>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</si>
  <si>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</si>
  <si>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</si>
  <si>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</si>
  <si>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</si>
  <si>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</si>
  <si>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</si>
  <si>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</si>
  <si>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</si>
  <si>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</si>
  <si>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</si>
  <si>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</si>
  <si>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</si>
  <si>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</si>
  <si>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</si>
  <si>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</si>
  <si>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</si>
  <si>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</si>
  <si>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</si>
  <si>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</si>
  <si>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</si>
  <si>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</si>
  <si>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</si>
  <si>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</si>
  <si>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</si>
  <si>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</si>
  <si>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</si>
  <si>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</si>
  <si>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</si>
  <si>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</si>
  <si>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</si>
  <si>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</si>
  <si>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</si>
  <si>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</si>
  <si>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</si>
  <si>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</si>
  <si>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</si>
  <si>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</si>
  <si>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</si>
  <si>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</si>
  <si>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</si>
  <si>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</si>
  <si>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</si>
  <si>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</si>
  <si>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</si>
  <si>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</si>
  <si>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</si>
  <si>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</si>
  <si>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</si>
  <si>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</si>
  <si>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</si>
  <si>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</si>
  <si>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</si>
  <si>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</si>
  <si>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</si>
  <si>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</si>
  <si>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</si>
  <si>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</si>
  <si>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</si>
  <si>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</si>
  <si>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</si>
  <si>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</si>
  <si>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</si>
  <si>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</si>
  <si>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</si>
  <si>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</si>
  <si>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</si>
  <si>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</si>
  <si>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</si>
  <si>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</si>
  <si>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</si>
  <si>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</si>
  <si>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</si>
  <si>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</si>
  <si>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</si>
  <si>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</si>
  <si>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</si>
  <si>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</si>
  <si>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</si>
  <si>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</si>
  <si>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</si>
  <si>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</si>
  <si>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</si>
  <si>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</si>
  <si>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</si>
  <si>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</si>
  <si>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</si>
  <si>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</si>
  <si>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</si>
  <si>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</si>
  <si>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</si>
  <si>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</si>
  <si>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</si>
  <si>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</si>
  <si>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</si>
  <si>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</si>
  <si>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</si>
  <si>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</si>
  <si>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</si>
  <si>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</si>
  <si>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</si>
  <si>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</si>
  <si>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</si>
  <si>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</si>
  <si>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</si>
  <si>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</si>
  <si>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</si>
  <si>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</si>
  <si>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</si>
  <si>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</si>
  <si>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</si>
  <si>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</si>
  <si>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</si>
  <si>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</si>
  <si>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</si>
  <si>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</si>
  <si>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</si>
  <si>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</si>
  <si>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</si>
  <si>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</si>
  <si>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</si>
  <si>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</si>
  <si>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</si>
  <si>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</si>
  <si>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</si>
  <si>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</si>
  <si>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</si>
  <si>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</si>
  <si>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</si>
  <si>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</si>
  <si>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</si>
  <si>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</si>
  <si>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</si>
  <si>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</si>
  <si>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</si>
  <si>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</si>
  <si>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</si>
  <si>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</si>
  <si>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</si>
  <si>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</si>
  <si>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</si>
  <si>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</si>
  <si>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</si>
  <si>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</si>
  <si>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</si>
  <si>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</si>
  <si>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</si>
  <si>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</si>
  <si>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</si>
  <si>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</si>
  <si>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</si>
  <si>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</si>
  <si>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</si>
  <si>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</si>
  <si>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</si>
  <si>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</si>
  <si>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</si>
  <si>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</si>
  <si>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</si>
  <si>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</si>
  <si>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</si>
  <si>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</si>
  <si>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</si>
  <si>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</si>
  <si>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</si>
  <si>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</si>
  <si>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</si>
  <si>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</si>
  <si>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</si>
  <si>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</si>
  <si>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</si>
  <si>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</si>
  <si>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</si>
  <si>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</si>
  <si>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</si>
  <si>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</si>
  <si>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</si>
  <si>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</si>
  <si>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</si>
  <si>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</si>
  <si>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</si>
  <si>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</si>
  <si>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</si>
  <si>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</si>
  <si>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</si>
  <si>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</si>
  <si>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</si>
  <si>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</si>
  <si>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</si>
  <si>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</si>
  <si>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</si>
  <si>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</si>
  <si>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</si>
  <si>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</si>
  <si>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</si>
  <si>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</si>
  <si>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</si>
  <si>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</si>
  <si>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</si>
  <si>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</si>
  <si>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</si>
  <si>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</si>
  <si>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</si>
  <si>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</si>
  <si>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</si>
  <si>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</si>
  <si>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</si>
  <si>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</si>
  <si>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</si>
  <si>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</si>
  <si>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</si>
  <si>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</si>
  <si>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</si>
  <si>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</si>
  <si>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</si>
  <si>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</si>
  <si>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</si>
  <si>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</si>
  <si>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</si>
  <si>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</si>
  <si>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</si>
  <si>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</si>
  <si>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</si>
  <si>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</si>
  <si>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</si>
  <si>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</si>
  <si>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</si>
  <si>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</si>
  <si>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</si>
  <si>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</si>
  <si>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</si>
  <si>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</si>
  <si>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</si>
  <si>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</si>
  <si>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</si>
  <si>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</si>
  <si>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</si>
  <si>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</si>
  <si>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</si>
  <si>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</si>
  <si>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</si>
  <si>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</si>
  <si>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</si>
  <si>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</si>
  <si>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</si>
  <si>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</si>
  <si>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</si>
  <si>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</si>
  <si>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</si>
  <si>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</si>
  <si>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</si>
  <si>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</si>
  <si>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</si>
  <si>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</si>
  <si>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</si>
  <si>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</si>
  <si>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</si>
  <si>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</si>
  <si>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</si>
  <si>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</si>
  <si>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</si>
  <si>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</si>
  <si>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</si>
  <si>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</si>
  <si>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</si>
  <si>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</si>
  <si>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</si>
  <si>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</si>
  <si>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</si>
  <si>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</si>
  <si>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</si>
  <si>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</si>
  <si>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</si>
  <si>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</si>
  <si>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</si>
  <si>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</si>
  <si>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</si>
  <si>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</si>
  <si>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</si>
  <si>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</si>
  <si>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</si>
  <si>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</si>
  <si>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</si>
  <si>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</si>
  <si>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</si>
  <si>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</si>
  <si>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</si>
  <si>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</si>
  <si>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</si>
  <si>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</si>
  <si>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</si>
  <si>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</si>
  <si>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</si>
  <si>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</si>
  <si>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</si>
  <si>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</si>
  <si>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</si>
  <si>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</si>
  <si>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</si>
  <si>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</si>
  <si>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</si>
  <si>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</si>
  <si>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</si>
  <si>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</si>
  <si>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</si>
  <si>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</si>
  <si>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</si>
  <si>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</si>
  <si>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</si>
  <si>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</si>
  <si>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</si>
  <si>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</si>
  <si>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</si>
  <si>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</si>
  <si>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</si>
  <si>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</si>
  <si>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</si>
  <si>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</si>
  <si>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</si>
  <si>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</si>
  <si>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</si>
  <si>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</si>
  <si>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</si>
  <si>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</si>
  <si>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</si>
  <si>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</si>
  <si>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</si>
  <si>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</si>
  <si>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</si>
  <si>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</si>
  <si>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</si>
  <si>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</si>
  <si>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</si>
  <si>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</si>
  <si>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</si>
  <si>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</si>
  <si>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</si>
  <si>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</si>
  <si>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</si>
  <si>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</si>
  <si>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</si>
  <si>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</si>
  <si>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</si>
  <si>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</si>
  <si>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</si>
  <si>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</si>
  <si>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</si>
  <si>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</si>
  <si>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</si>
  <si>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</si>
  <si>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</si>
  <si>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</si>
  <si>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</si>
  <si>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</si>
  <si>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</si>
  <si>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</si>
  <si>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</si>
  <si>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</si>
  <si>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</si>
  <si>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</si>
  <si>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</si>
  <si>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</si>
  <si>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</si>
  <si>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</si>
  <si>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</si>
  <si>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</si>
  <si>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</si>
  <si>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</si>
  <si>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</si>
  <si>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</si>
  <si>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</si>
  <si>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</si>
  <si>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</si>
  <si>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</si>
  <si>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</si>
  <si>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</si>
  <si>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</si>
  <si>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</si>
  <si>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</si>
  <si>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</si>
  <si>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</si>
  <si>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</si>
  <si>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</si>
  <si>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</si>
  <si>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</si>
  <si>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</si>
  <si>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</si>
  <si>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</si>
  <si>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</si>
  <si>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</si>
  <si>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</si>
  <si>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</si>
  <si>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</si>
  <si>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</si>
  <si>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</si>
  <si>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</si>
  <si>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</si>
  <si>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</si>
  <si>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</si>
  <si>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</si>
  <si>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</si>
  <si>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</si>
  <si>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</si>
  <si>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</si>
  <si>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</si>
  <si>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</si>
  <si>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</si>
  <si>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</si>
  <si>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</si>
  <si>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</si>
  <si>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</si>
  <si>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</si>
  <si>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</si>
  <si>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</si>
  <si>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</si>
  <si>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</si>
  <si>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</si>
  <si>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</si>
  <si>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</si>
  <si>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</si>
  <si>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</si>
  <si>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</si>
  <si>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</si>
  <si>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</si>
  <si>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</si>
  <si>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</si>
  <si>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</si>
  <si>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</si>
  <si>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</si>
  <si>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</si>
  <si>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</si>
  <si>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</si>
  <si>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</si>
  <si>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</si>
  <si>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</si>
  <si>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</si>
  <si>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</si>
  <si>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</si>
  <si>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</si>
  <si>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</si>
  <si>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</si>
  <si>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</si>
  <si>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</si>
  <si>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</si>
  <si>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</si>
  <si>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</si>
  <si>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</si>
  <si>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</si>
  <si>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</si>
  <si>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</si>
  <si>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</si>
  <si>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</si>
  <si>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</si>
  <si>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</si>
  <si>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</si>
  <si>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</si>
  <si>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</si>
  <si>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</si>
  <si>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</si>
  <si>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</si>
  <si>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</si>
  <si>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</si>
  <si>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</si>
  <si>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</si>
  <si>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</si>
  <si>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</si>
  <si>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</si>
  <si>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</si>
  <si>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</si>
  <si>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</si>
  <si>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</si>
  <si>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</si>
  <si>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</si>
  <si>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</si>
  <si>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</si>
  <si>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</si>
  <si>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</si>
  <si>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</si>
  <si>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</si>
  <si>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</si>
  <si>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</si>
  <si>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</si>
  <si>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</si>
  <si>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</si>
  <si>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</si>
  <si>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</si>
  <si>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</si>
  <si>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</si>
  <si>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</si>
  <si>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</si>
  <si>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</si>
  <si>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</si>
  <si>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</si>
  <si>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</si>
  <si>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</si>
  <si>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</si>
  <si>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</si>
  <si>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</si>
  <si>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</si>
  <si>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</si>
  <si>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</si>
  <si>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</si>
  <si>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</si>
  <si>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</si>
  <si>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</si>
  <si>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</si>
  <si>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</si>
  <si>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</si>
  <si>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</si>
  <si>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</si>
  <si>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</si>
  <si>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</si>
  <si>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</si>
  <si>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</si>
  <si>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</si>
  <si>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</si>
  <si>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</si>
  <si>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</si>
  <si>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</si>
  <si>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</si>
  <si>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</si>
  <si>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</si>
  <si>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</si>
  <si>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</si>
  <si>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</si>
  <si>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</si>
  <si>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</si>
  <si>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</si>
  <si>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</si>
  <si>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</si>
  <si>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</si>
  <si>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</si>
  <si>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</si>
  <si>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</si>
  <si>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</si>
  <si>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</si>
  <si>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</si>
  <si>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</si>
  <si>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</si>
  <si>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</si>
  <si>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</si>
  <si>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</si>
  <si>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</si>
  <si>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</si>
  <si>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</si>
  <si>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</si>
  <si>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</si>
  <si>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</si>
  <si>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</si>
  <si>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</si>
  <si>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</si>
  <si>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</si>
  <si>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</si>
  <si>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</si>
  <si>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</si>
  <si>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</si>
  <si>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</si>
  <si>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</si>
  <si>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</si>
  <si>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</si>
  <si>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</si>
  <si>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</si>
  <si>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</si>
  <si>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</si>
  <si>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</si>
  <si>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</si>
  <si>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</si>
  <si>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</si>
  <si>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</si>
  <si>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</si>
  <si>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</si>
  <si>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</si>
  <si>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</si>
  <si>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</si>
  <si>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</si>
  <si>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</si>
  <si>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</si>
  <si>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</si>
  <si>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</si>
  <si>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</si>
  <si>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</si>
  <si>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</si>
  <si>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</si>
  <si>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</si>
  <si>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</si>
  <si>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</si>
  <si>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</si>
  <si>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</si>
  <si>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</si>
  <si>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</si>
  <si>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</si>
  <si>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</si>
  <si>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</si>
  <si>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</si>
  <si>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</si>
  <si>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</si>
  <si>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</si>
  <si>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</si>
  <si>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</si>
  <si>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</si>
  <si>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</si>
  <si>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</si>
  <si>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</si>
  <si>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</si>
  <si>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</si>
  <si>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</si>
  <si>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</si>
  <si>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</si>
  <si>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</si>
  <si>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</si>
  <si>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</si>
  <si>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</si>
  <si>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</si>
  <si>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</si>
  <si>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</si>
  <si>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</si>
  <si>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</si>
  <si>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</si>
  <si>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</si>
  <si>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</si>
  <si>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</si>
  <si>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</si>
  <si>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</si>
  <si>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</si>
  <si>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</si>
  <si>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</si>
  <si>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</si>
  <si>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</si>
  <si>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</si>
  <si>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</si>
  <si>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</si>
  <si>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</si>
  <si>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</si>
  <si>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</si>
  <si>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</si>
  <si>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</si>
  <si>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</si>
  <si>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</si>
  <si>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</si>
  <si>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</si>
  <si>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</si>
  <si>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</si>
  <si>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</si>
  <si>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</si>
  <si>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</si>
  <si>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</si>
  <si>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</si>
  <si>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</si>
  <si>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</si>
  <si>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</si>
  <si>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</si>
  <si>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</si>
  <si>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</si>
  <si>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</si>
  <si>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</si>
  <si>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</si>
  <si>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</si>
  <si>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</si>
  <si>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</si>
  <si>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</si>
  <si>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</si>
  <si>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</si>
  <si>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</si>
  <si>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</si>
  <si>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</si>
  <si>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</si>
  <si>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</si>
  <si>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</si>
  <si>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</si>
  <si>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</si>
  <si>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</si>
  <si>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</si>
  <si>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</si>
  <si>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</si>
  <si>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</si>
  <si>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</si>
  <si>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</si>
  <si>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</si>
  <si>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</si>
  <si>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</si>
  <si>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</si>
  <si>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</si>
  <si>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</si>
  <si>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</si>
  <si>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</si>
  <si>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</si>
  <si>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</si>
  <si>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</si>
  <si>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</si>
  <si>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</si>
  <si>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</si>
  <si>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</si>
  <si>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</si>
  <si>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</si>
  <si>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</si>
  <si>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</si>
  <si>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</si>
  <si>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</si>
  <si>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</si>
  <si>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</si>
  <si>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</si>
  <si>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</si>
  <si>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</si>
  <si>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</si>
  <si>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</si>
  <si>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</si>
  <si>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</si>
  <si>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</si>
  <si>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</si>
  <si>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</si>
  <si>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</si>
  <si>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</si>
  <si>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</si>
  <si>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</si>
  <si>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</si>
  <si>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</si>
  <si>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</si>
  <si>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</si>
  <si>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</si>
  <si>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</si>
  <si>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</si>
  <si>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</si>
  <si>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</si>
  <si>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</si>
  <si>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</si>
  <si>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</si>
  <si>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</si>
  <si>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</si>
  <si>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</si>
  <si>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</si>
  <si>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</si>
  <si>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</si>
  <si>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</si>
  <si>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</si>
  <si>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</si>
  <si>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</si>
  <si>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</si>
  <si>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</si>
  <si>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</si>
  <si>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</si>
  <si>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</si>
  <si>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</si>
  <si>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</si>
  <si>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</si>
  <si>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</si>
  <si>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</si>
  <si>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</si>
  <si>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</si>
  <si>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</si>
  <si>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</si>
  <si>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</si>
  <si>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</si>
  <si>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</si>
  <si>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</si>
  <si>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</si>
  <si>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</si>
  <si>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</si>
  <si>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</si>
  <si>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</si>
  <si>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</si>
  <si>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</si>
  <si>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</si>
  <si>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</si>
  <si>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</si>
  <si>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</si>
  <si>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</si>
  <si>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</si>
  <si>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</si>
  <si>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</si>
  <si>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</si>
  <si>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</si>
  <si>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</si>
  <si>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</si>
  <si>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</si>
  <si>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</si>
  <si>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</si>
  <si>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</si>
  <si>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</si>
  <si>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</si>
  <si>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</si>
  <si>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</si>
  <si>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</si>
  <si>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</si>
  <si>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</si>
  <si>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</si>
  <si>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</si>
  <si>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</si>
  <si>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</si>
  <si>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</si>
  <si>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</si>
  <si>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</si>
  <si>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</si>
  <si>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</si>
  <si>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</si>
  <si>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</si>
  <si>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</si>
  <si>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</si>
  <si>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</si>
  <si>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</si>
  <si>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</si>
  <si>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</si>
  <si>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</si>
  <si>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</si>
  <si>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</si>
  <si>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</si>
  <si>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</si>
  <si>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</si>
  <si>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</si>
  <si>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</si>
  <si>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</si>
  <si>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</si>
  <si>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</si>
  <si>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</si>
  <si>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</si>
  <si>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</si>
  <si>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</si>
  <si>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</si>
  <si>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</si>
  <si>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</si>
  <si>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</si>
  <si>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</si>
  <si>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</si>
  <si>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</si>
  <si>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</si>
  <si>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</si>
  <si>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</si>
  <si>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</si>
  <si>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</si>
  <si>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</si>
  <si>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</si>
  <si>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</si>
  <si>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</si>
  <si>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</si>
  <si>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</si>
  <si>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</si>
  <si>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</si>
  <si>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</si>
  <si>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</si>
  <si>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</si>
  <si>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</si>
  <si>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</si>
  <si>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</si>
  <si>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</si>
  <si>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</si>
  <si>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</si>
  <si>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</si>
  <si>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</si>
  <si>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</si>
  <si>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</si>
  <si>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</si>
  <si>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</si>
  <si>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</si>
  <si>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</si>
  <si>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</si>
  <si>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</si>
  <si>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</si>
  <si>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</si>
  <si>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</si>
  <si>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</si>
  <si>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</si>
  <si>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</si>
  <si>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</si>
  <si>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</si>
  <si>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</si>
  <si>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</si>
  <si>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</si>
  <si>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</si>
  <si>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</si>
  <si>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</si>
  <si>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</si>
  <si>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</si>
  <si>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</si>
  <si>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</si>
  <si>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</si>
  <si>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</si>
  <si>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</si>
  <si>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</si>
  <si>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</si>
  <si>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</si>
  <si>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</si>
  <si>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</si>
  <si>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</si>
  <si>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</si>
  <si>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</si>
  <si>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</si>
  <si>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</si>
  <si>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</si>
  <si>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</si>
  <si>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</si>
  <si>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</si>
  <si>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</si>
  <si>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</si>
  <si>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</si>
  <si>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</si>
  <si>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</si>
  <si>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</si>
  <si>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</si>
  <si>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</si>
  <si>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</si>
  <si>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</si>
  <si>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</si>
  <si>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</si>
  <si>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</si>
  <si>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</si>
  <si>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</si>
  <si>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</si>
  <si>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</si>
  <si>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</si>
  <si>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</si>
  <si>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</si>
  <si>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</si>
  <si>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</si>
  <si>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</si>
  <si>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</si>
  <si>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</si>
  <si>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</si>
  <si>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</si>
  <si>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</si>
  <si>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</si>
  <si>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</si>
  <si>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</si>
  <si>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</si>
  <si>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</si>
  <si>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</si>
  <si>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</si>
  <si>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</si>
  <si>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</si>
  <si>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</si>
  <si>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</si>
  <si>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</si>
  <si>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</si>
  <si>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</si>
  <si>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</si>
  <si>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</si>
  <si>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</si>
  <si>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</si>
  <si>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</si>
  <si>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</si>
  <si>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</si>
  <si>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</si>
  <si>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</si>
  <si>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</si>
  <si>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</si>
  <si>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</si>
  <si>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</si>
  <si>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</si>
  <si>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</si>
  <si>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</si>
  <si>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</si>
  <si>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</si>
  <si>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</si>
  <si>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</si>
  <si>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</si>
  <si>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</si>
  <si>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</si>
  <si>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</si>
  <si>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</si>
  <si>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</si>
  <si>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</si>
  <si>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</si>
  <si>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</si>
  <si>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</si>
  <si>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</si>
  <si>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</si>
  <si>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</si>
  <si>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</si>
  <si>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</si>
  <si>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</si>
  <si>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</si>
  <si>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</si>
  <si>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</si>
  <si>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</si>
  <si>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</si>
  <si>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</si>
  <si>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</si>
  <si>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</si>
  <si>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</si>
  <si>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</si>
  <si>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</si>
  <si>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</si>
  <si>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</si>
  <si>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</si>
  <si>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</si>
  <si>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</si>
  <si>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</si>
  <si>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</si>
  <si>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</si>
  <si>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</si>
  <si>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</si>
  <si>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</si>
  <si>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</si>
  <si>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</si>
  <si>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</si>
  <si>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</si>
  <si>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</si>
  <si>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</si>
  <si>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</si>
  <si>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</si>
  <si>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</si>
  <si>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</si>
  <si>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</si>
  <si>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</si>
  <si>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</si>
  <si>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</si>
  <si>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</si>
  <si>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</si>
  <si>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</si>
  <si>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</si>
  <si>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</si>
  <si>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</si>
  <si>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</si>
  <si>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</si>
  <si>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</si>
  <si>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</si>
  <si>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</si>
  <si>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</si>
  <si>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</si>
  <si>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</si>
  <si>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</si>
  <si>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</si>
  <si>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</si>
  <si>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</si>
  <si>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</si>
  <si>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</si>
  <si>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</si>
  <si>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</si>
  <si>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</si>
  <si>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</si>
  <si>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</si>
  <si>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</si>
  <si>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</si>
  <si>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</si>
  <si>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</si>
  <si>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</si>
  <si>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</si>
  <si>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</si>
  <si>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</si>
  <si>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</si>
  <si>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</si>
  <si>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</si>
  <si>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</si>
  <si>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</si>
  <si>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</si>
  <si>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</si>
  <si>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</si>
  <si>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</si>
  <si>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</si>
  <si>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</si>
  <si>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</si>
  <si>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</si>
  <si>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</si>
  <si>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</si>
  <si>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</si>
  <si>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</si>
  <si>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</si>
  <si>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</si>
  <si>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</si>
  <si>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</si>
  <si>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</si>
  <si>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</si>
  <si>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</si>
  <si>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</si>
  <si>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</si>
  <si>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</si>
  <si>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</si>
  <si>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</si>
  <si>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</si>
  <si>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</si>
  <si>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</si>
  <si>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</si>
  <si>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</si>
  <si>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</si>
  <si>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</si>
  <si>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</si>
  <si>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</si>
  <si>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</si>
  <si>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</si>
  <si>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</si>
  <si>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</si>
  <si>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</si>
  <si>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</si>
  <si>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</si>
  <si>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</si>
  <si>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</si>
  <si>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</si>
  <si>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</si>
  <si>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</si>
  <si>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</si>
  <si>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</si>
  <si>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</si>
  <si>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</si>
  <si>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</si>
  <si>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</si>
  <si>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</si>
  <si>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</si>
  <si>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</si>
  <si>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</si>
  <si>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</si>
  <si>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</si>
  <si>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</si>
  <si>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</si>
  <si>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</si>
  <si>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</si>
  <si>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</si>
  <si>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</si>
  <si>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</si>
  <si>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</si>
  <si>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</si>
  <si>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</si>
  <si>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</si>
  <si>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</si>
  <si>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</si>
  <si>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</si>
  <si>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</si>
  <si>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</si>
  <si>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</si>
  <si>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</si>
  <si>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</si>
  <si>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</si>
  <si>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</si>
  <si>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</si>
  <si>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</si>
  <si>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</si>
  <si>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</si>
  <si>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</si>
  <si>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</si>
  <si>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</si>
  <si>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</si>
  <si>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</si>
  <si>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</si>
  <si>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</si>
  <si>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</si>
  <si>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</si>
  <si>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</si>
  <si>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</si>
  <si>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</si>
  <si>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</si>
  <si>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</si>
  <si>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</si>
  <si>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</si>
  <si>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</si>
  <si>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</si>
  <si>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</si>
  <si>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</si>
  <si>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</si>
  <si>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</si>
  <si>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</si>
  <si>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</si>
  <si>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</si>
  <si>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</si>
  <si>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</si>
  <si>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</si>
  <si>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</si>
  <si>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</si>
  <si>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</si>
  <si>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</si>
  <si>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</si>
  <si>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</si>
  <si>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</si>
  <si>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</si>
  <si>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</si>
  <si>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</si>
  <si>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</si>
  <si>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</si>
  <si>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</si>
  <si>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</si>
  <si>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</si>
  <si>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</si>
  <si>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</si>
  <si>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</si>
  <si>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</si>
  <si>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</si>
  <si>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</si>
  <si>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</si>
  <si>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</si>
  <si>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</si>
  <si>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</si>
  <si>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</si>
  <si>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</si>
  <si>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</si>
  <si>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</si>
  <si>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</si>
  <si>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</si>
  <si>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</si>
  <si>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</si>
  <si>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</si>
  <si>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</si>
  <si>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</si>
  <si>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</si>
  <si>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</si>
  <si>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</si>
  <si>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</si>
  <si>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</si>
  <si>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</si>
  <si>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</si>
  <si>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</si>
  <si>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</si>
  <si>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</si>
  <si>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</si>
  <si>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</si>
  <si>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</si>
  <si>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</si>
  <si>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</si>
  <si>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</si>
  <si>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</si>
  <si>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</si>
  <si>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</si>
  <si>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</si>
  <si>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</si>
  <si>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</si>
  <si>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</si>
  <si>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</si>
  <si>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</si>
  <si>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</si>
  <si>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</si>
  <si>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</si>
  <si>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</si>
  <si>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</si>
  <si>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</si>
  <si>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</si>
  <si>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</si>
  <si>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</si>
  <si>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</si>
  <si>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</si>
  <si>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</si>
  <si>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</si>
  <si>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</si>
  <si>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</si>
  <si>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</si>
  <si>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</si>
  <si>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</si>
  <si>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</si>
  <si>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</si>
  <si>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</si>
  <si>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</si>
  <si>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</si>
  <si>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</si>
  <si>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</si>
  <si>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</si>
  <si>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</si>
  <si>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</si>
  <si>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</si>
  <si>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</si>
  <si>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</si>
  <si>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</si>
  <si>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</si>
  <si>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</si>
  <si>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</si>
  <si>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</si>
  <si>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</si>
  <si>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</si>
  <si>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</si>
  <si>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</si>
  <si>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</si>
  <si>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</si>
  <si>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</si>
  <si>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</si>
  <si>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</si>
  <si>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</si>
  <si>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</si>
  <si>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</si>
  <si>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</si>
  <si>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</si>
  <si>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</si>
  <si>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</si>
  <si>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</si>
  <si>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</si>
  <si>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</si>
  <si>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</si>
  <si>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</si>
  <si>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</si>
  <si>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</si>
  <si>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</si>
  <si>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</si>
  <si>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</si>
  <si>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</si>
  <si>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</si>
  <si>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</si>
  <si>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</si>
  <si>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</si>
  <si>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</si>
  <si>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</si>
  <si>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</si>
  <si>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</si>
  <si>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</si>
  <si>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</si>
  <si>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</si>
  <si>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</si>
  <si>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</si>
  <si>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</si>
  <si>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</si>
  <si>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</si>
  <si>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</si>
  <si>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</si>
  <si>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</si>
  <si>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</si>
  <si>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</si>
  <si>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</si>
  <si>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</si>
  <si>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</si>
  <si>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</si>
  <si>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</si>
  <si>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</si>
  <si>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</si>
  <si>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</si>
  <si>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</si>
  <si>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</si>
  <si>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</si>
  <si>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</si>
  <si>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</si>
  <si>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</si>
  <si>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</si>
  <si>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</si>
  <si>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</si>
  <si>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</si>
  <si>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</si>
  <si>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</si>
  <si>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</si>
  <si>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</si>
  <si>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</si>
  <si>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</si>
  <si>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</si>
  <si>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</si>
  <si>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</si>
  <si>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</si>
  <si>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</si>
  <si>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</si>
  <si>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</si>
  <si>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</si>
  <si>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</si>
  <si>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</si>
  <si>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</si>
  <si>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</si>
  <si>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</si>
  <si>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</si>
  <si>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</si>
  <si>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</si>
  <si>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</si>
  <si>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</si>
  <si>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</si>
  <si>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</si>
  <si>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</si>
  <si>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</si>
  <si>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</si>
  <si>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</si>
  <si>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</si>
  <si>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</si>
  <si>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</si>
  <si>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</si>
  <si>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</si>
  <si>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</si>
  <si>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</si>
  <si>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</si>
  <si>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</si>
  <si>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</si>
  <si>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</si>
  <si>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</si>
  <si>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</si>
  <si>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</si>
  <si>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</si>
  <si>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</si>
  <si>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</si>
  <si>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</si>
  <si>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</si>
  <si>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</si>
  <si>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</si>
  <si>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</si>
  <si>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</si>
  <si>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</si>
  <si>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</si>
  <si>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</si>
  <si>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</si>
  <si>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</si>
  <si>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</si>
  <si>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</si>
  <si>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</si>
  <si>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</si>
  <si>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</si>
  <si>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</si>
  <si>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</si>
  <si>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</si>
  <si>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</si>
  <si>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</si>
  <si>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</si>
  <si>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</si>
  <si>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</si>
  <si>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</si>
  <si>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</si>
  <si>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</si>
  <si>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</si>
  <si>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</si>
  <si>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</si>
  <si>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</si>
  <si>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</si>
  <si>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</si>
  <si>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</si>
  <si>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</si>
  <si>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</si>
  <si>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</si>
  <si>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</si>
  <si>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</si>
  <si>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</si>
  <si>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</si>
  <si>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</si>
  <si>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</si>
  <si>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</si>
  <si>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</si>
  <si>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</si>
  <si>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</si>
  <si>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</si>
  <si>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</si>
  <si>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</si>
  <si>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</si>
  <si>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</si>
  <si>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</si>
  <si>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</si>
  <si>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</si>
  <si>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</si>
  <si>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</si>
  <si>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</si>
  <si>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</si>
  <si>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</si>
  <si>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</si>
  <si>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</si>
  <si>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</si>
  <si>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</si>
  <si>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</si>
  <si>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</si>
  <si>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</si>
  <si>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</si>
  <si>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</si>
  <si>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</si>
  <si>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</si>
  <si>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</si>
  <si>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</si>
  <si>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</si>
  <si>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</si>
  <si>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</si>
  <si>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</si>
  <si>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</si>
  <si>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</si>
  <si>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</si>
  <si>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</si>
  <si>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</si>
  <si>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</si>
  <si>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</si>
  <si>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</si>
  <si>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</si>
  <si>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</si>
  <si>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</si>
  <si>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</si>
  <si>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</si>
  <si>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</si>
  <si>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</si>
  <si>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</si>
  <si>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</si>
  <si>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</si>
  <si>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</si>
  <si>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</si>
  <si>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</si>
  <si>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</si>
  <si>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</si>
  <si>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</si>
  <si>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</si>
  <si>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</si>
  <si>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</si>
  <si>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</si>
  <si>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</si>
  <si>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</si>
  <si>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</si>
  <si>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</si>
  <si>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</si>
  <si>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</si>
  <si>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</si>
  <si>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</si>
  <si>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</si>
  <si>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</si>
  <si>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</si>
  <si>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</si>
  <si>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</si>
  <si>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</si>
  <si>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</si>
  <si>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</si>
  <si>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</si>
  <si>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</si>
  <si>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</si>
  <si>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</si>
  <si>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</si>
  <si>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</si>
  <si>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</si>
  <si>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</si>
  <si>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</si>
  <si>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</si>
  <si>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</si>
  <si>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</si>
  <si>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</si>
  <si>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</si>
  <si>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</si>
  <si>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</si>
  <si>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</si>
  <si>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</si>
  <si>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</si>
  <si>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</si>
  <si>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</si>
  <si>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</si>
  <si>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</si>
  <si>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</si>
  <si>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</si>
  <si>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</si>
  <si>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</si>
  <si>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</si>
  <si>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</si>
  <si>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</si>
  <si>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</si>
  <si>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</si>
  <si>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</si>
  <si>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</si>
  <si>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</si>
  <si>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</si>
  <si>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</si>
  <si>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</si>
  <si>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</si>
  <si>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</si>
  <si>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</si>
  <si>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</si>
  <si>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</si>
  <si>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</si>
  <si>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</si>
  <si>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</si>
  <si>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</si>
  <si>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</si>
  <si>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</si>
  <si>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</si>
  <si>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</si>
  <si>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</si>
  <si>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</si>
  <si>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</si>
  <si>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</si>
  <si>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</si>
  <si>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</si>
  <si>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</si>
  <si>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</si>
  <si>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</si>
  <si>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</si>
  <si>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</si>
  <si>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</si>
  <si>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</si>
  <si>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</si>
  <si>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</si>
  <si>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</si>
  <si>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</si>
  <si>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</si>
  <si>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</si>
  <si>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</si>
  <si>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</si>
  <si>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</si>
  <si>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</si>
  <si>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</si>
  <si>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</si>
  <si>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</si>
  <si>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</si>
  <si>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</si>
  <si>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</si>
  <si>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</si>
  <si>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</si>
  <si>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</si>
  <si>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</si>
  <si>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</si>
  <si>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</si>
  <si>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</si>
  <si>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</si>
  <si>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</si>
  <si>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</si>
  <si>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</si>
  <si>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</si>
  <si>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</si>
  <si>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</si>
  <si>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</si>
  <si>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</si>
  <si>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</si>
  <si>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</si>
  <si>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</si>
  <si>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</si>
  <si>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</si>
  <si>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</si>
  <si>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</si>
  <si>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</si>
  <si>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</si>
  <si>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</si>
  <si>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</si>
  <si>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</si>
  <si>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</si>
  <si>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</si>
  <si>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</si>
  <si>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</si>
  <si>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</si>
  <si>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</si>
  <si>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</si>
  <si>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</si>
  <si>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</si>
  <si>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</si>
  <si>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</si>
  <si>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</si>
  <si>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</si>
  <si>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</si>
  <si>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</si>
  <si>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</si>
  <si>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</si>
  <si>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</si>
  <si>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</si>
  <si>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</si>
  <si>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</si>
  <si>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</si>
  <si>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</si>
  <si>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</si>
  <si>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</si>
  <si>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</si>
  <si>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</si>
  <si>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</si>
  <si>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</si>
  <si>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</si>
  <si>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</si>
  <si>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</si>
  <si>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</si>
  <si>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</si>
  <si>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</si>
  <si>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</si>
  <si>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</si>
  <si>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</si>
  <si>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</si>
  <si>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</si>
  <si>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</si>
  <si>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</si>
  <si>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</si>
  <si>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</si>
  <si>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</si>
  <si>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</si>
  <si>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</si>
  <si>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</si>
  <si>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</si>
  <si>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</si>
  <si>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</si>
  <si>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</si>
  <si>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</si>
  <si>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</si>
  <si>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</si>
  <si>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</si>
  <si>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</si>
  <si>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</si>
  <si>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</si>
  <si>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</si>
  <si>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</si>
  <si>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</si>
  <si>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</si>
  <si>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</si>
  <si>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</si>
  <si>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</si>
  <si>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</si>
  <si>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</si>
  <si>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</si>
  <si>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</si>
  <si>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</si>
  <si>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</si>
  <si>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</si>
  <si>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</si>
  <si>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</si>
  <si>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</si>
  <si>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</si>
  <si>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</si>
  <si>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</si>
  <si>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</si>
  <si>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</si>
  <si>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</si>
  <si>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</si>
  <si>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</si>
  <si>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</si>
  <si>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</si>
  <si>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</si>
  <si>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</si>
  <si>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</si>
  <si>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</si>
  <si>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</si>
  <si>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</si>
  <si>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</si>
  <si>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</si>
  <si>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</si>
  <si>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</si>
  <si>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</si>
  <si>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</si>
  <si>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</si>
  <si>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</si>
  <si>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</si>
  <si>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</si>
  <si>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</si>
  <si>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</si>
  <si>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</si>
  <si>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</si>
  <si>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</si>
  <si>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</si>
  <si>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</si>
  <si>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</si>
  <si>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</si>
  <si>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</si>
  <si>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</si>
  <si>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</si>
  <si>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</si>
  <si>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</si>
  <si>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</si>
  <si>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</si>
  <si>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</si>
  <si>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</si>
  <si>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</si>
  <si>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</si>
  <si>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</si>
  <si>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</si>
  <si>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</si>
  <si>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</si>
  <si>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</si>
  <si>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</si>
  <si>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</si>
  <si>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</si>
  <si>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</si>
  <si>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</si>
  <si>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</si>
  <si>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</si>
  <si>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</si>
  <si>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</si>
  <si>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</si>
  <si>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</si>
  <si>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</si>
  <si>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</si>
  <si>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</si>
  <si>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</si>
  <si>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</si>
  <si>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</si>
  <si>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</si>
  <si>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</si>
  <si>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</si>
  <si>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</si>
  <si>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</si>
  <si>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</si>
  <si>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</si>
  <si>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</si>
  <si>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</si>
  <si>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</si>
  <si>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</si>
  <si>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</si>
  <si>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</si>
  <si>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</si>
  <si>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</si>
  <si>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</si>
  <si>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</si>
  <si>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</si>
  <si>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</si>
  <si>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</si>
  <si>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</si>
  <si>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</si>
  <si>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</si>
  <si>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</si>
  <si>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</si>
  <si>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</si>
  <si>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</si>
  <si>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</si>
  <si>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</si>
  <si>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</si>
  <si>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</si>
  <si>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</si>
  <si>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</si>
  <si>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</si>
  <si>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</si>
  <si>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</si>
  <si>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</si>
  <si>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</si>
  <si>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</si>
  <si>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</si>
  <si>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</si>
  <si>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</si>
  <si>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</si>
  <si>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</si>
  <si>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</si>
  <si>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</si>
  <si>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</si>
  <si>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</si>
  <si>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</si>
  <si>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</si>
  <si>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</si>
  <si>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</si>
  <si>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</si>
  <si>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</si>
  <si>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</si>
  <si>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</si>
  <si>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</si>
  <si>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</si>
  <si>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</si>
  <si>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</si>
  <si>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</si>
  <si>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</si>
  <si>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</si>
  <si>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</si>
  <si>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</si>
  <si>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</si>
  <si>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</si>
  <si>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</si>
  <si>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</si>
  <si>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</si>
  <si>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</si>
  <si>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</si>
  <si>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</si>
  <si>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</si>
  <si>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</si>
  <si>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</si>
  <si>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</si>
  <si>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</si>
  <si>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</si>
  <si>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</si>
  <si>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</si>
  <si>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</si>
  <si>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</si>
  <si>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</si>
  <si>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</si>
  <si>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</si>
  <si>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</si>
  <si>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</si>
  <si>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</si>
  <si>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</si>
  <si>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</si>
  <si>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</si>
  <si>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</si>
  <si>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</si>
  <si>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</si>
  <si>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</si>
  <si>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</si>
  <si>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</si>
  <si>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</si>
  <si>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</si>
  <si>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</si>
  <si>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</si>
  <si>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</si>
  <si>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</si>
  <si>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</si>
  <si>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</si>
  <si>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</si>
  <si>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</si>
  <si>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</si>
  <si>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</si>
  <si>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</si>
  <si>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</si>
  <si>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</si>
  <si>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</si>
  <si>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</si>
  <si>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</si>
  <si>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</si>
  <si>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</si>
  <si>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</si>
  <si>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</si>
  <si>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</si>
  <si>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</si>
  <si>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</si>
  <si>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</si>
  <si>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</si>
  <si>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</si>
  <si>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</si>
  <si>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</si>
  <si>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</si>
  <si>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</si>
  <si>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</si>
  <si>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</si>
  <si>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</si>
  <si>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</si>
  <si>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</si>
  <si>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</si>
  <si>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</si>
  <si>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</si>
  <si>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</si>
  <si>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</si>
  <si>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</si>
  <si>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</si>
  <si>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</si>
  <si>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</si>
  <si>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</si>
  <si>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</si>
  <si>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</si>
  <si>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</si>
  <si>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</si>
  <si>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</si>
  <si>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</si>
  <si>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</si>
  <si>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</si>
  <si>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</si>
  <si>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</si>
  <si>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</si>
  <si>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</si>
  <si>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</si>
  <si>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</si>
  <si>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</si>
  <si>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</si>
  <si>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</si>
  <si>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</si>
  <si>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</si>
  <si>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</si>
  <si>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</si>
  <si>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</si>
  <si>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</si>
  <si>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</si>
  <si>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</si>
  <si>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</si>
  <si>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</si>
  <si>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</si>
  <si>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</si>
  <si>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</si>
  <si>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</si>
  <si>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</si>
  <si>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</si>
  <si>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</si>
  <si>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</si>
  <si>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</si>
  <si>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</si>
  <si>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</si>
  <si>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</si>
  <si>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</si>
  <si>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</si>
  <si>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</si>
  <si>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</si>
  <si>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</si>
  <si>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</si>
  <si>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</si>
  <si>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</si>
  <si>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</si>
  <si>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</si>
  <si>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</si>
  <si>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</si>
  <si>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</si>
  <si>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</si>
  <si>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</si>
  <si>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</si>
  <si>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</si>
  <si>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</si>
  <si>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</si>
  <si>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</si>
  <si>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</si>
  <si>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</si>
  <si>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</si>
  <si>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</si>
  <si>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</si>
  <si>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</si>
  <si>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</si>
  <si>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</si>
  <si>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</si>
  <si>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</si>
  <si>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</si>
  <si>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</si>
  <si>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</si>
  <si>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</si>
  <si>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</si>
  <si>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</si>
  <si>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</si>
  <si>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</si>
  <si>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</si>
  <si>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</si>
  <si>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</si>
  <si>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</si>
  <si>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</si>
  <si>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</si>
  <si>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</si>
  <si>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</si>
  <si>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</si>
  <si>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</si>
  <si>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</si>
  <si>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</si>
  <si>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</si>
  <si>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</si>
  <si>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</si>
  <si>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</si>
  <si>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</si>
  <si>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</si>
  <si>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</si>
  <si>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</si>
  <si>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</si>
  <si>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</si>
  <si>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</si>
  <si>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</si>
  <si>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</si>
  <si>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</si>
  <si>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</si>
  <si>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</si>
  <si>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</si>
  <si>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</si>
  <si>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</si>
  <si>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</si>
  <si>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</si>
  <si>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</si>
  <si>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</si>
  <si>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</si>
  <si>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</si>
  <si>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</si>
  <si>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</si>
  <si>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</si>
  <si>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</si>
  <si>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</si>
  <si>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</si>
  <si>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</si>
  <si>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</si>
  <si>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</si>
  <si>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</si>
  <si>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</si>
  <si>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</si>
  <si>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</si>
  <si>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</si>
  <si>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</si>
  <si>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</si>
  <si>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</si>
  <si>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</si>
  <si>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</si>
  <si>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</si>
  <si>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</si>
  <si>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</si>
  <si>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</si>
  <si>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</si>
  <si>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</si>
  <si>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</si>
  <si>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</si>
  <si>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</si>
  <si>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</si>
  <si>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</si>
  <si>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</si>
  <si>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</si>
  <si>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</si>
  <si>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</si>
  <si>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</si>
  <si>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</si>
  <si>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</si>
  <si>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</si>
  <si>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</si>
  <si>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</si>
  <si>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</si>
  <si>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</si>
  <si>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</si>
  <si>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</si>
  <si>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</si>
  <si>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</si>
  <si>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</si>
  <si>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</si>
  <si>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</si>
  <si>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</si>
  <si>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</si>
  <si>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</si>
  <si>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</si>
  <si>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</si>
  <si>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</si>
  <si>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</si>
  <si>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</si>
  <si>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</si>
  <si>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</si>
  <si>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</si>
  <si>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</si>
  <si>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</si>
  <si>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</si>
  <si>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</si>
  <si>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</si>
  <si>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</si>
  <si>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</si>
  <si>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</si>
  <si>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</si>
  <si>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</si>
  <si>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</si>
  <si>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</si>
  <si>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</si>
  <si>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</si>
  <si>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</si>
  <si>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</si>
  <si>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</si>
  <si>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</si>
  <si>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</si>
  <si>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</si>
  <si>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</si>
  <si>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</si>
  <si>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</si>
  <si>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</si>
  <si>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</si>
  <si>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</si>
  <si>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</si>
  <si>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</si>
  <si>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</si>
  <si>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</si>
  <si>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</si>
  <si>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</si>
  <si>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</si>
  <si>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</si>
  <si>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</si>
  <si>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</si>
  <si>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</si>
  <si>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</si>
  <si>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</si>
  <si>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</si>
  <si>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</si>
  <si>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</si>
  <si>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</si>
  <si>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</si>
  <si>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</si>
  <si>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</si>
  <si>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</si>
  <si>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</si>
  <si>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</si>
  <si>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</si>
  <si>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</si>
  <si>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</si>
  <si>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</si>
  <si>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</si>
  <si>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</si>
  <si>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</si>
  <si>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</si>
  <si>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</si>
  <si>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</si>
  <si>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</si>
  <si>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</si>
  <si>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</si>
  <si>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</si>
  <si>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</si>
  <si>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</si>
  <si>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</si>
  <si>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</si>
  <si>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</si>
  <si>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</si>
  <si>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</si>
  <si>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</si>
  <si>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</si>
  <si>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</si>
  <si>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</si>
  <si>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</si>
  <si>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</si>
  <si>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</si>
  <si>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</si>
  <si>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</si>
  <si>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</si>
  <si>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</si>
  <si>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</si>
  <si>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</si>
  <si>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</si>
  <si>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</si>
  <si>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</si>
  <si>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</si>
  <si>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</si>
  <si>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</si>
  <si>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</si>
  <si>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</si>
  <si>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</si>
  <si>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</si>
  <si>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</si>
  <si>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</si>
  <si>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</si>
  <si>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</si>
  <si>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</si>
  <si>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</si>
  <si>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</si>
  <si>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</si>
  <si>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</si>
  <si>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</si>
  <si>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</si>
  <si>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</si>
  <si>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</si>
  <si>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</si>
  <si>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</si>
  <si>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</si>
  <si>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</si>
  <si>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</si>
  <si>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</si>
  <si>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</si>
  <si>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</si>
  <si>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</si>
  <si>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</si>
  <si>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</si>
  <si>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</si>
  <si>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</si>
  <si>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</si>
  <si>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</si>
  <si>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</si>
  <si>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</si>
  <si>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</si>
  <si>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</si>
  <si>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</si>
  <si>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</si>
  <si>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</si>
  <si>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</si>
  <si>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</si>
  <si>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</si>
  <si>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</si>
  <si>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</si>
  <si>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</si>
  <si>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</si>
  <si>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</si>
  <si>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</si>
  <si>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</si>
  <si>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</si>
  <si>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</si>
  <si>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</si>
  <si>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</si>
  <si>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</si>
  <si>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</si>
  <si>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</si>
  <si>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</si>
  <si>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</si>
  <si>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</si>
  <si>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</si>
  <si>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</si>
  <si>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</si>
  <si>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</si>
  <si>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</si>
  <si>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</si>
  <si>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</si>
  <si>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</si>
  <si>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</si>
  <si>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</si>
  <si>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</si>
  <si>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</si>
  <si>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</si>
  <si>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</si>
  <si>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</si>
  <si>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</si>
  <si>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</si>
  <si>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</si>
  <si>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</si>
  <si>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</si>
  <si>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</si>
  <si>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</si>
  <si>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</si>
  <si>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</si>
  <si>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</si>
  <si>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</si>
  <si>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</si>
  <si>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</si>
  <si>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</si>
  <si>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</si>
  <si>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</si>
  <si>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</si>
  <si>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</si>
  <si>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</si>
  <si>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</si>
  <si>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</si>
  <si>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</si>
  <si>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</si>
  <si>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</si>
  <si>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</si>
  <si>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</si>
  <si>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</si>
  <si>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</si>
  <si>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</si>
  <si>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</si>
  <si>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</si>
  <si>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</si>
  <si>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</si>
  <si>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</si>
  <si>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</si>
  <si>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</si>
  <si>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</si>
  <si>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</si>
  <si>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</si>
  <si>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</si>
  <si>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</si>
  <si>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</si>
  <si>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</si>
  <si>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</si>
  <si>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</si>
  <si>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</si>
  <si>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</si>
  <si>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</si>
  <si>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</si>
  <si>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</si>
  <si>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</si>
  <si>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</si>
  <si>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</si>
  <si>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</si>
  <si>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</si>
  <si>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</si>
  <si>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</si>
  <si>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</si>
  <si>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</si>
  <si>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</si>
  <si>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</si>
  <si>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</si>
  <si>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</si>
  <si>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</si>
  <si>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</si>
  <si>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</si>
  <si>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</si>
  <si>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</si>
  <si>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</si>
  <si>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</si>
  <si>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</si>
  <si>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</si>
  <si>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</si>
  <si>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</si>
  <si>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</si>
  <si>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</si>
  <si>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</si>
  <si>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</si>
  <si>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</si>
  <si>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</si>
  <si>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</si>
  <si>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</si>
  <si>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</si>
  <si>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</si>
  <si>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</si>
  <si>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</si>
  <si>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</si>
  <si>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</si>
  <si>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</si>
  <si>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</si>
  <si>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</si>
  <si>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</si>
  <si>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</si>
  <si>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</si>
  <si>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</si>
  <si>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</si>
  <si>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</si>
  <si>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</si>
  <si>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</si>
  <si>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</si>
  <si>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</si>
  <si>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</si>
  <si>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</si>
  <si>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</si>
  <si>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</si>
  <si>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</si>
  <si>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</si>
  <si>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</si>
  <si>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</si>
  <si>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</si>
  <si>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</si>
  <si>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</si>
  <si>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</si>
  <si>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</si>
  <si>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</si>
  <si>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</si>
  <si>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</si>
  <si>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</si>
  <si>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</si>
  <si>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</si>
  <si>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</si>
  <si>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</si>
  <si>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</si>
  <si>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</si>
  <si>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</si>
  <si>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</si>
  <si>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</si>
  <si>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</si>
  <si>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</si>
  <si>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</si>
  <si>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</si>
  <si>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</si>
  <si>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</si>
  <si>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</si>
  <si>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</si>
  <si>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</si>
  <si>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</si>
  <si>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</si>
  <si>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</si>
  <si>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</si>
  <si>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</si>
  <si>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</si>
  <si>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</si>
  <si>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</si>
  <si>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</si>
  <si>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</si>
  <si>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</si>
  <si>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</si>
  <si>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</si>
  <si>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</si>
  <si>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</si>
  <si>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</si>
  <si>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</si>
  <si>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</si>
  <si>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</si>
  <si>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</si>
  <si>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</si>
  <si>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</si>
  <si>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</si>
  <si>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</si>
  <si>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</si>
  <si>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</si>
  <si>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</si>
  <si>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</si>
  <si>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</si>
  <si>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</si>
  <si>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</si>
  <si>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</si>
  <si>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</si>
  <si>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</si>
  <si>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</si>
  <si>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</si>
  <si>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</si>
  <si>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</si>
  <si>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</si>
  <si>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</si>
  <si>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</si>
  <si>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</si>
  <si>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</si>
  <si>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</si>
  <si>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</si>
  <si>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</si>
  <si>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</si>
  <si>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</si>
  <si>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</si>
  <si>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</si>
  <si>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</si>
  <si>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</si>
  <si>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</si>
  <si>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</si>
  <si>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</si>
  <si>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</si>
  <si>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</si>
  <si>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</si>
  <si>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</si>
  <si>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</si>
  <si>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</si>
  <si>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</si>
  <si>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</si>
  <si>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</si>
  <si>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</si>
  <si>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</si>
  <si>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</si>
  <si>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</si>
  <si>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</si>
  <si>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</si>
  <si>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</si>
  <si>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</si>
  <si>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</si>
  <si>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</si>
  <si>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</si>
  <si>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</si>
  <si>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</si>
  <si>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</si>
  <si>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</si>
  <si>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</si>
  <si>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</si>
  <si>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</si>
  <si>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</si>
  <si>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</si>
  <si>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</si>
  <si>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</si>
  <si>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</si>
  <si>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</si>
  <si>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</si>
  <si>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</si>
  <si>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</si>
  <si>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</si>
  <si>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</si>
  <si>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</si>
  <si>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</si>
  <si>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</si>
  <si>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</si>
  <si>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</si>
  <si>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</si>
  <si>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</si>
  <si>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</si>
  <si>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</si>
  <si>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</si>
  <si>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</si>
  <si>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</si>
  <si>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</si>
  <si>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</si>
  <si>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</si>
  <si>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</si>
  <si>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</si>
  <si>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</si>
  <si>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</si>
  <si>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</si>
  <si>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</si>
  <si>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</si>
  <si>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</si>
  <si>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</si>
  <si>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</si>
  <si>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</si>
  <si>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</si>
  <si>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</si>
  <si>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</si>
  <si>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</si>
  <si>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</si>
  <si>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</si>
  <si>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</si>
  <si>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</si>
  <si>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</si>
  <si>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</si>
  <si>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</si>
  <si>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</si>
  <si>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</si>
  <si>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</si>
  <si>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</si>
  <si>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</si>
  <si>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</si>
  <si>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</si>
  <si>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</si>
  <si>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</si>
  <si>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</si>
  <si>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</si>
  <si>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</si>
  <si>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</si>
  <si>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</si>
  <si>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</si>
  <si>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</si>
  <si>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</si>
  <si>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</si>
  <si>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</si>
  <si>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</si>
  <si>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</si>
  <si>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</si>
  <si>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</si>
  <si>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</si>
  <si>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</si>
  <si>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</si>
  <si>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</si>
  <si>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</si>
  <si>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</si>
  <si>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</si>
  <si>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</si>
  <si>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</si>
  <si>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</si>
  <si>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</si>
  <si>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</si>
  <si>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</si>
  <si>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</si>
  <si>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</si>
  <si>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</si>
  <si>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</si>
  <si>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</si>
  <si>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</si>
  <si>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</si>
  <si>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</si>
  <si>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</si>
  <si>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</si>
  <si>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</si>
  <si>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</si>
  <si>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</si>
  <si>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</si>
  <si>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</si>
  <si>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</si>
  <si>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</si>
  <si>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</si>
  <si>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</si>
  <si>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</si>
  <si>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</si>
  <si>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</si>
  <si>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</si>
  <si>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</si>
  <si>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</si>
  <si>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</si>
  <si>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</si>
  <si>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</si>
  <si>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</si>
  <si>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</si>
  <si>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</si>
  <si>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</si>
  <si>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</si>
  <si>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</si>
  <si>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</si>
  <si>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</si>
  <si>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</si>
  <si>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</si>
  <si>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</si>
  <si>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</si>
  <si>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</si>
  <si>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</si>
  <si>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</si>
  <si>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</si>
  <si>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</si>
  <si>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</si>
  <si>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</si>
  <si>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</si>
  <si>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</si>
  <si>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</si>
  <si>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</si>
  <si>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</si>
  <si>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</si>
  <si>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</si>
  <si>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</si>
  <si>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</si>
  <si>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</si>
  <si>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</si>
  <si>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</si>
  <si>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</si>
  <si>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</si>
  <si>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</si>
  <si>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</si>
  <si>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</si>
  <si>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</si>
  <si>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</si>
  <si>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</si>
  <si>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</si>
  <si>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</si>
  <si>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</si>
  <si>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</si>
  <si>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</si>
  <si>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</si>
  <si>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</si>
  <si>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</si>
  <si>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</si>
  <si>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</si>
  <si>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</si>
  <si>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</si>
  <si>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</si>
  <si>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</si>
  <si>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</si>
  <si>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</si>
  <si>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</si>
  <si>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</si>
  <si>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</si>
  <si>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</si>
  <si>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</si>
  <si>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</si>
  <si>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</si>
  <si>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</si>
  <si>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</si>
  <si>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</si>
  <si>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</si>
  <si>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</si>
  <si>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</si>
  <si>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</si>
  <si>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</si>
  <si>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</si>
  <si>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</si>
  <si>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</si>
  <si>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</si>
  <si>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</si>
  <si>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</si>
  <si>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</si>
  <si>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</si>
  <si>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</si>
  <si>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</si>
  <si>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</si>
  <si>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</si>
  <si>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</si>
  <si>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</si>
  <si>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</si>
  <si>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</si>
  <si>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</si>
  <si>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</si>
  <si>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</si>
  <si>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</si>
  <si>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</si>
  <si>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</si>
  <si>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</si>
  <si>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</si>
  <si>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</si>
  <si>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</si>
  <si>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</si>
  <si>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</si>
  <si>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</si>
  <si>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</si>
  <si>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</si>
  <si>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</si>
  <si>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</si>
  <si>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</si>
  <si>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</si>
  <si>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</si>
  <si>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</si>
  <si>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</si>
  <si>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</si>
  <si>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</si>
  <si>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</si>
  <si>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</si>
  <si>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</si>
  <si>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</si>
  <si>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</si>
  <si>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</si>
  <si>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</si>
  <si>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</si>
  <si>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</si>
  <si>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</si>
  <si>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</si>
  <si>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</si>
  <si>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</si>
  <si>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</si>
  <si>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</si>
  <si>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</si>
  <si>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</si>
  <si>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</si>
  <si>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</si>
  <si>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</si>
  <si>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</si>
  <si>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</si>
  <si>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</si>
  <si>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</si>
  <si>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</si>
  <si>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</si>
  <si>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</si>
  <si>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</si>
  <si>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</si>
  <si>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</si>
  <si>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</si>
  <si>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</si>
  <si>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</si>
  <si>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</si>
  <si>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</si>
  <si>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</si>
  <si>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</si>
  <si>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</si>
  <si>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</si>
  <si>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</si>
  <si>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</si>
  <si>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</si>
  <si>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</si>
  <si>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</si>
  <si>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</si>
  <si>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</si>
  <si>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</si>
  <si>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</si>
  <si>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</si>
  <si>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</si>
  <si>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</si>
  <si>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</si>
  <si>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</si>
  <si>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</si>
  <si>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</si>
  <si>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</si>
  <si>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</si>
  <si>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</si>
  <si>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</si>
  <si>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</si>
  <si>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</si>
  <si>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</si>
  <si>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</si>
  <si>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</si>
  <si>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</si>
  <si>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</si>
  <si>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</si>
  <si>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</si>
  <si>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</si>
  <si>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</si>
  <si>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</si>
  <si>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</si>
  <si>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</si>
  <si>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</si>
  <si>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</si>
  <si>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</si>
  <si>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</si>
  <si>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</si>
  <si>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</si>
  <si>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</si>
  <si>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</si>
  <si>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</si>
  <si>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</si>
  <si>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</si>
  <si>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</si>
  <si>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</si>
  <si>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</si>
  <si>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</si>
  <si>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</si>
  <si>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</si>
  <si>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</si>
  <si>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</si>
  <si>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</si>
  <si>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</si>
  <si>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</si>
  <si>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</si>
  <si>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</si>
  <si>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</si>
  <si>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</si>
  <si>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</si>
  <si>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</si>
  <si>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</si>
  <si>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</si>
  <si>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</si>
  <si>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</si>
  <si>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</si>
  <si>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</si>
  <si>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</si>
  <si>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</si>
  <si>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</si>
  <si>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</si>
  <si>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</si>
  <si>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</si>
  <si>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</si>
  <si>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</si>
  <si>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</si>
  <si>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</si>
  <si>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</si>
  <si>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</si>
  <si>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</si>
  <si>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</si>
  <si>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</si>
  <si>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</si>
  <si>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</si>
  <si>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</si>
  <si>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</si>
  <si>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</si>
  <si>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</si>
  <si>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</si>
  <si>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</si>
  <si>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</si>
  <si>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</si>
  <si>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</si>
  <si>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</si>
  <si>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</si>
  <si>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</si>
  <si>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</si>
  <si>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</si>
  <si>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</si>
  <si>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</si>
  <si>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</si>
  <si>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</si>
  <si>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</si>
  <si>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</si>
  <si>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</si>
  <si>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</si>
  <si>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</si>
  <si>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</si>
  <si>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</si>
  <si>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</si>
  <si>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</si>
  <si>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</si>
  <si>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</si>
  <si>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</si>
  <si>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</si>
  <si>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</si>
  <si>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</si>
  <si>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</si>
  <si>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</si>
  <si>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</si>
  <si>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</si>
  <si>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</si>
  <si>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</si>
  <si>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</si>
  <si>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</si>
  <si>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</si>
  <si>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</si>
  <si>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</si>
  <si>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</si>
  <si>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</si>
  <si>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</si>
  <si>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</si>
  <si>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</si>
  <si>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</si>
  <si>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</si>
  <si>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</si>
  <si>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</si>
  <si>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</si>
  <si>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</si>
  <si>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</si>
  <si>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</si>
  <si>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</si>
  <si>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</si>
  <si>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</si>
  <si>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</si>
  <si>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</si>
  <si>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</si>
  <si>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</si>
  <si>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</si>
  <si>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</si>
  <si>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</si>
  <si>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</si>
  <si>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</si>
  <si>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</si>
  <si>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</si>
  <si>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</si>
  <si>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</si>
  <si>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</si>
  <si>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</si>
  <si>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</si>
  <si>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</si>
  <si>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</si>
  <si>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</si>
  <si>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</si>
  <si>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</si>
  <si>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</si>
  <si>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</si>
  <si>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</si>
  <si>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</si>
  <si>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</si>
  <si>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</si>
  <si>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</si>
  <si>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</si>
  <si>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</si>
  <si>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</si>
  <si>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</si>
  <si>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</si>
  <si>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</si>
  <si>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</si>
  <si>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</si>
  <si>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</si>
  <si>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</si>
  <si>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</si>
  <si>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</si>
  <si>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</si>
  <si>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</si>
  <si>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</si>
  <si>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</si>
  <si>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</si>
  <si>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</si>
  <si>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</si>
  <si>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</si>
  <si>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</si>
  <si>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</si>
  <si>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</si>
  <si>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</si>
  <si>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</si>
  <si>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</si>
  <si>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</si>
  <si>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</si>
  <si>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</si>
  <si>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</si>
  <si>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</si>
  <si>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</si>
  <si>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</si>
  <si>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</si>
  <si>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</si>
  <si>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</si>
  <si>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</si>
  <si>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</si>
  <si>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</si>
  <si>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</si>
  <si>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</si>
  <si>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</si>
  <si>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</si>
  <si>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</si>
  <si>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</si>
  <si>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</si>
  <si>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</si>
  <si>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</si>
  <si>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</si>
  <si>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</si>
  <si>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</si>
  <si>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</si>
  <si>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</si>
  <si>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</si>
  <si>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</si>
  <si>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</si>
  <si>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</si>
  <si>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</si>
  <si>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</si>
  <si>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</si>
  <si>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</si>
  <si>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</si>
  <si>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</si>
  <si>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</si>
  <si>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</si>
  <si>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</si>
  <si>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</si>
  <si>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</si>
  <si>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</si>
  <si>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</si>
  <si>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</si>
  <si>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</si>
  <si>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</si>
  <si>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</si>
  <si>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</si>
  <si>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</si>
  <si>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</si>
  <si>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</si>
  <si>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</si>
  <si>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</si>
  <si>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</si>
  <si>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</si>
  <si>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</si>
  <si>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</si>
  <si>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</si>
  <si>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</si>
  <si>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</si>
  <si>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</si>
  <si>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</si>
  <si>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</si>
  <si>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</si>
  <si>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</si>
  <si>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</si>
  <si>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</si>
  <si>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</si>
  <si>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</si>
  <si>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</si>
  <si>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</si>
  <si>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</si>
  <si>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</si>
  <si>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</si>
  <si>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</si>
  <si>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</si>
  <si>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</si>
  <si>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</si>
  <si>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</si>
  <si>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</si>
  <si>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</si>
  <si>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</si>
  <si>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</si>
  <si>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</si>
  <si>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</si>
  <si>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</si>
  <si>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</si>
  <si>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</si>
  <si>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</si>
  <si>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</si>
  <si>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</si>
  <si>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</si>
  <si>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</si>
  <si>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</si>
  <si>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</si>
  <si>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</si>
  <si>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</si>
  <si>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</si>
  <si>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</si>
  <si>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</si>
  <si>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</si>
  <si>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</si>
  <si>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</si>
  <si>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</si>
  <si>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</si>
  <si>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</si>
  <si>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</si>
  <si>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</si>
  <si>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</si>
  <si>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</si>
  <si>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</si>
  <si>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</si>
  <si>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</si>
  <si>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</si>
  <si>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</si>
  <si>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</si>
  <si>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</si>
  <si>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</si>
  <si>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</si>
  <si>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</si>
  <si>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</si>
  <si>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</si>
  <si>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</si>
  <si>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</si>
  <si>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</si>
  <si>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</si>
  <si>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</si>
  <si>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</si>
  <si>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</si>
  <si>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</si>
  <si>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</si>
  <si>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</si>
  <si>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</si>
  <si>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</si>
  <si>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</si>
  <si>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</si>
  <si>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</si>
  <si>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</si>
  <si>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</si>
  <si>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</si>
  <si>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</si>
  <si>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</si>
  <si>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</si>
  <si>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</si>
  <si>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</si>
  <si>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</si>
  <si>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</si>
  <si>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</si>
  <si>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</si>
  <si>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</si>
  <si>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</si>
  <si>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</si>
  <si>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</si>
  <si>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</si>
  <si>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</si>
  <si>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</si>
  <si>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</si>
  <si>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</si>
  <si>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</si>
  <si>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</si>
  <si>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</si>
  <si>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</si>
  <si>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</si>
  <si>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</si>
  <si>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</si>
  <si>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</si>
  <si>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</si>
  <si>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</si>
  <si>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</si>
  <si>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</si>
  <si>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</si>
  <si>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</si>
  <si>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</si>
  <si>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</si>
  <si>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</si>
  <si>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</si>
  <si>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</si>
  <si>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</si>
  <si>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</si>
  <si>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</si>
  <si>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</si>
  <si>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</si>
  <si>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</si>
  <si>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</si>
  <si>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</si>
  <si>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</si>
  <si>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</si>
  <si>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</si>
  <si>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</si>
  <si>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</si>
  <si>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</si>
  <si>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</si>
  <si>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</si>
  <si>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</si>
  <si>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</si>
  <si>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</si>
  <si>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</si>
  <si>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</si>
  <si>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</si>
  <si>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</si>
  <si>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</si>
  <si>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</si>
  <si>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</si>
  <si>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</si>
  <si>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</si>
  <si>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</si>
  <si>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</si>
  <si>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</si>
  <si>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</si>
  <si>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</si>
  <si>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</si>
  <si>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</si>
  <si>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</si>
  <si>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</si>
  <si>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</si>
  <si>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</si>
  <si>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</si>
  <si>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</si>
  <si>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</si>
  <si>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</si>
  <si>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</si>
  <si>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</si>
  <si>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</si>
  <si>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</si>
  <si>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</si>
  <si>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</si>
  <si>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</si>
  <si>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</si>
  <si>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</si>
  <si>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</si>
  <si>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</si>
  <si>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</si>
  <si>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</si>
  <si>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</si>
  <si>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</si>
  <si>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</si>
  <si>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</si>
  <si>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</si>
  <si>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</si>
  <si>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</si>
  <si>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</si>
  <si>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</si>
  <si>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</si>
  <si>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</si>
  <si>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</si>
  <si>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</si>
  <si>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</si>
  <si>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</si>
  <si>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</si>
  <si>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</si>
  <si>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</si>
  <si>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</si>
  <si>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</si>
  <si>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</si>
  <si>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</si>
  <si>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</si>
  <si>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</si>
  <si>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</si>
  <si>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</si>
  <si>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</si>
  <si>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</si>
  <si>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</si>
  <si>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</si>
  <si>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</si>
  <si>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</si>
  <si>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</si>
  <si>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</si>
  <si>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</si>
  <si>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</si>
  <si>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</si>
  <si>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</si>
  <si>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</si>
  <si>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</si>
  <si>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</si>
  <si>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</si>
  <si>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</si>
  <si>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</si>
  <si>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</si>
  <si>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</si>
  <si>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</si>
  <si>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</si>
  <si>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</si>
  <si>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</si>
  <si>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</si>
  <si>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</si>
  <si>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</si>
  <si>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</si>
  <si>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</si>
  <si>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</si>
  <si>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</si>
  <si>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</si>
  <si>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</si>
  <si>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</si>
  <si>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</si>
  <si>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</si>
  <si>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</si>
  <si>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</si>
  <si>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</si>
  <si>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</si>
  <si>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</si>
  <si>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</si>
  <si>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</si>
  <si>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</si>
  <si>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</si>
  <si>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</si>
  <si>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</si>
  <si>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</si>
  <si>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</si>
  <si>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</si>
  <si>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</si>
  <si>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</si>
  <si>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</si>
  <si>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</si>
  <si>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</si>
  <si>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</si>
  <si>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</si>
  <si>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</si>
  <si>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</si>
  <si>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</si>
  <si>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</si>
  <si>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</si>
  <si>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</si>
  <si>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</si>
  <si>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</si>
  <si>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</si>
  <si>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</si>
  <si>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</si>
  <si>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</si>
  <si>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</si>
  <si>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</si>
  <si>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</si>
  <si>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</si>
  <si>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</si>
  <si>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</si>
  <si>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</si>
  <si>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</si>
  <si>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</si>
  <si>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</si>
  <si>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</si>
  <si>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</si>
  <si>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</si>
  <si>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</si>
  <si>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</si>
  <si>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</si>
  <si>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</si>
  <si>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</si>
  <si>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</si>
  <si>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</si>
  <si>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</si>
  <si>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</si>
  <si>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</si>
  <si>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</si>
  <si>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</si>
  <si>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</si>
  <si>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</si>
  <si>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</si>
  <si>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</si>
  <si>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</si>
  <si>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</si>
  <si>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</si>
  <si>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</si>
  <si>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</si>
  <si>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</si>
  <si>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</si>
  <si>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</si>
  <si>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</si>
  <si>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</si>
  <si>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</si>
  <si>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</si>
  <si>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</si>
  <si>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</si>
  <si>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</si>
  <si>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</si>
  <si>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</si>
  <si>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</si>
  <si>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</si>
  <si>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</si>
  <si>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</si>
  <si>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</si>
  <si>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</si>
  <si>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</si>
  <si>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</si>
  <si>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</si>
  <si>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</si>
  <si>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</si>
  <si>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</si>
  <si>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</si>
  <si>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</si>
  <si>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</si>
  <si>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</si>
  <si>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</si>
  <si>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</si>
  <si>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</si>
  <si>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</si>
  <si>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</si>
  <si>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</si>
  <si>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</si>
  <si>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</si>
  <si>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</si>
  <si>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</si>
  <si>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</si>
  <si>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</si>
  <si>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</si>
  <si>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</si>
  <si>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</si>
  <si>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</si>
  <si>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</si>
  <si>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</si>
  <si>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</si>
  <si>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</si>
  <si>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</si>
  <si>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</si>
  <si>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</si>
  <si>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</si>
  <si>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</si>
  <si>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</si>
  <si>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</si>
  <si>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</si>
  <si>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</si>
  <si>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</si>
  <si>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</si>
  <si>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</si>
  <si>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</si>
  <si>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</si>
  <si>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</si>
  <si>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</si>
  <si>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</si>
  <si>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</si>
  <si>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</si>
  <si>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</si>
  <si>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</si>
  <si>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</si>
  <si>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</si>
  <si>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</si>
  <si>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</si>
  <si>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</si>
  <si>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</si>
  <si>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</si>
  <si>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</si>
  <si>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</si>
  <si>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</si>
  <si>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</si>
  <si>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</si>
  <si>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</si>
  <si>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</si>
  <si>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</si>
  <si>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</si>
  <si>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</si>
  <si>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</si>
  <si>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</si>
  <si>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</si>
  <si>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</si>
  <si>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</si>
  <si>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</si>
  <si>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</si>
  <si>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</si>
  <si>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</si>
  <si>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</si>
  <si>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</si>
  <si>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</si>
  <si>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</si>
  <si>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</si>
  <si>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</si>
  <si>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</si>
  <si>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</si>
  <si>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</si>
  <si>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</si>
  <si>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</si>
  <si>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</si>
  <si>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</si>
  <si>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</si>
  <si>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</si>
  <si>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</si>
  <si>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</si>
  <si>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</si>
  <si>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</si>
  <si>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</si>
  <si>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</si>
  <si>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</si>
  <si>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</si>
  <si>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</si>
  <si>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</si>
  <si>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</si>
  <si>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</si>
  <si>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</si>
  <si>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</si>
  <si>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</si>
  <si>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</si>
  <si>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</si>
  <si>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</si>
  <si>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</si>
  <si>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</si>
  <si>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</si>
  <si>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</si>
  <si>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</si>
  <si>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</si>
  <si>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</si>
  <si>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</si>
  <si>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</si>
  <si>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</si>
  <si>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</si>
  <si>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</si>
  <si>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</si>
  <si>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</si>
  <si>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</si>
  <si>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</si>
  <si>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</si>
  <si>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</si>
  <si>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</si>
  <si>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</si>
  <si>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</si>
  <si>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</si>
  <si>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</si>
  <si>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</si>
  <si>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</si>
  <si>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</si>
  <si>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</si>
  <si>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</si>
  <si>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</si>
  <si>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</si>
  <si>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</si>
  <si>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</si>
  <si>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</si>
  <si>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</si>
  <si>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</si>
  <si>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</si>
  <si>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</si>
  <si>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</si>
  <si>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</si>
  <si>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</si>
  <si>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</si>
  <si>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</si>
  <si>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</si>
  <si>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</si>
  <si>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</si>
  <si>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</si>
  <si>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</si>
  <si>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</si>
  <si>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</si>
  <si>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</si>
  <si>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</si>
  <si>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</si>
  <si>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</si>
  <si>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</si>
  <si>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</si>
  <si>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</si>
  <si>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</si>
  <si>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</si>
  <si>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</si>
  <si>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</si>
  <si>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</si>
  <si>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</si>
  <si>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</si>
  <si>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</si>
  <si>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</si>
  <si>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</si>
  <si>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</si>
  <si>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</si>
  <si>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</si>
  <si>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</si>
  <si>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</si>
  <si>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</si>
  <si>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</si>
  <si>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</si>
  <si>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</si>
  <si>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</si>
  <si>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</si>
  <si>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</si>
  <si>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</si>
  <si>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</si>
  <si>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</si>
  <si>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</si>
  <si>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</si>
  <si>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</si>
  <si>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</si>
  <si>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</si>
  <si>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</si>
  <si>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</si>
  <si>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</si>
  <si>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</si>
  <si>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</si>
  <si>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</si>
  <si>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</si>
  <si>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</si>
  <si>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</si>
  <si>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</si>
  <si>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</si>
  <si>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</si>
  <si>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</si>
  <si>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</si>
  <si>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</si>
  <si>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</si>
  <si>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</si>
  <si>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</si>
  <si>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</si>
  <si>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</si>
  <si>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</si>
  <si>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</si>
  <si>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</si>
  <si>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</si>
  <si>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</si>
  <si>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</si>
  <si>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</si>
  <si>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</si>
  <si>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</si>
  <si>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</si>
  <si>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</si>
  <si>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</si>
  <si>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</si>
  <si>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</si>
  <si>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</si>
  <si>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</si>
  <si>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</si>
  <si>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</si>
  <si>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</si>
  <si>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</si>
  <si>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</si>
  <si>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</si>
  <si>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</si>
  <si>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</si>
  <si>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</si>
  <si>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</si>
  <si>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</si>
  <si>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</si>
  <si>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</si>
  <si>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</si>
  <si>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</si>
  <si>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</si>
  <si>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</si>
  <si>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</si>
  <si>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</si>
  <si>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</si>
  <si>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</si>
  <si>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</si>
  <si>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</si>
  <si>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</si>
  <si>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</si>
  <si>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</si>
  <si>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</si>
  <si>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</si>
  <si>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</si>
  <si>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</si>
  <si>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</si>
  <si>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</si>
  <si>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</si>
  <si>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</si>
  <si>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</si>
  <si>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</si>
  <si>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</si>
  <si>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</si>
  <si>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</si>
  <si>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</si>
  <si>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</si>
  <si>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</si>
  <si>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</si>
  <si>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</si>
  <si>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</si>
  <si>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</si>
  <si>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</si>
  <si>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</si>
  <si>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</si>
  <si>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</si>
  <si>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</si>
  <si>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</si>
  <si>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</si>
  <si>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</si>
  <si>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</si>
  <si>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</si>
  <si>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</si>
  <si>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</si>
  <si>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</si>
  <si>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</si>
  <si>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</si>
  <si>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</si>
  <si>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</si>
  <si>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</si>
  <si>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</si>
  <si>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</si>
  <si>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</si>
  <si>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</si>
  <si>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</si>
  <si>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</si>
  <si>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</si>
  <si>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</si>
  <si>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</si>
  <si>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</si>
  <si>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</si>
  <si>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</si>
  <si>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</si>
  <si>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</si>
  <si>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</si>
  <si>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</si>
  <si>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</si>
  <si>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</si>
  <si>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</si>
  <si>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</si>
  <si>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</si>
  <si>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</si>
  <si>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</si>
  <si>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</si>
  <si>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</si>
  <si>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</si>
  <si>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</si>
  <si>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</si>
  <si>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</si>
  <si>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</si>
  <si>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</si>
  <si>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</si>
  <si>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</si>
  <si>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</si>
  <si>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</si>
  <si>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</si>
  <si>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</si>
  <si>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</si>
  <si>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</si>
  <si>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</si>
  <si>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</si>
  <si>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</si>
  <si>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</si>
  <si>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</si>
  <si>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</si>
  <si>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</si>
  <si>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</si>
  <si>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</si>
  <si>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</si>
  <si>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</si>
  <si>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</si>
  <si>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</si>
  <si>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</si>
  <si>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</si>
  <si>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</si>
  <si>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</si>
  <si>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</si>
  <si>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</si>
  <si>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</si>
  <si>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</si>
  <si>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</si>
  <si>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</si>
  <si>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</si>
  <si>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</si>
  <si>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</si>
  <si>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</si>
  <si>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</si>
  <si>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</si>
  <si>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</si>
  <si>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</si>
  <si>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</si>
  <si>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</si>
  <si>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</si>
  <si>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</si>
  <si>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</si>
  <si>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</si>
  <si>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</si>
  <si>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</si>
  <si>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</si>
  <si>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</si>
  <si>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</si>
  <si>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</si>
  <si>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</si>
  <si>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</si>
  <si>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</si>
  <si>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</si>
  <si>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</si>
  <si>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</si>
  <si>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</si>
  <si>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</si>
  <si>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</si>
  <si>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</si>
  <si>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</si>
  <si>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</si>
  <si>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</si>
  <si>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</si>
  <si>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</si>
  <si>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</si>
  <si>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</si>
  <si>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</si>
  <si>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</si>
  <si>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</si>
  <si>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</si>
  <si>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</si>
  <si>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</si>
  <si>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</si>
  <si>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</si>
  <si>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</si>
  <si>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</si>
  <si>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</si>
  <si>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</si>
  <si>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</si>
  <si>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</si>
  <si>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</si>
  <si>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</si>
  <si>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</si>
  <si>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</si>
  <si>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</si>
  <si>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</si>
  <si>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</si>
  <si>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</si>
  <si>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</si>
  <si>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</si>
  <si>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</si>
  <si>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</si>
  <si>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</si>
  <si>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</si>
  <si>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</si>
  <si>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</si>
  <si>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</si>
  <si>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</si>
  <si>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</si>
  <si>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</si>
  <si>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</si>
  <si>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</si>
  <si>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</si>
  <si>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</si>
  <si>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</si>
  <si>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</si>
  <si>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</si>
  <si>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</si>
  <si>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</si>
  <si>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</si>
  <si>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</si>
  <si>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</si>
  <si>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</si>
  <si>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</si>
  <si>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</si>
  <si>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</si>
  <si>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</si>
  <si>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</si>
  <si>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</si>
  <si>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</si>
  <si>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</si>
  <si>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</si>
  <si>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</si>
  <si>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</si>
  <si>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</si>
  <si>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</si>
  <si>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</si>
  <si>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</si>
  <si>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</si>
  <si>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</si>
  <si>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</si>
  <si>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</si>
  <si>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</si>
  <si>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</si>
  <si>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</si>
  <si>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</si>
  <si>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</si>
  <si>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</si>
  <si>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</si>
  <si>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</si>
  <si>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</si>
  <si>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</si>
  <si>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</si>
  <si>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</si>
  <si>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</si>
  <si>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</si>
  <si>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</si>
  <si>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</si>
  <si>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</si>
  <si>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</si>
  <si>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</si>
  <si>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</si>
  <si>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</si>
  <si>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</si>
  <si>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</si>
  <si>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</si>
  <si>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</si>
  <si>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</si>
  <si>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</si>
  <si>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</si>
  <si>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</si>
  <si>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</si>
  <si>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</si>
  <si>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</si>
  <si>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</si>
  <si>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</si>
  <si>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</si>
  <si>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</si>
  <si>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</si>
  <si>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</si>
  <si>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</si>
  <si>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</si>
  <si>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</si>
  <si>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</si>
  <si>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</si>
  <si>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</si>
  <si>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</si>
  <si>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</si>
  <si>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</si>
  <si>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</si>
  <si>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</si>
  <si>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</si>
  <si>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</si>
  <si>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</si>
  <si>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</si>
  <si>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</si>
  <si>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</si>
  <si>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</si>
  <si>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</si>
  <si>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</si>
  <si>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</si>
  <si>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</si>
  <si>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</si>
  <si>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</si>
  <si>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</si>
  <si>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</si>
  <si>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</si>
  <si>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</si>
  <si>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</si>
  <si>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</si>
  <si>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</si>
  <si>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</si>
  <si>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</si>
  <si>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</si>
  <si>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</si>
  <si>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</si>
  <si>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</si>
  <si>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</si>
  <si>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</si>
  <si>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</si>
  <si>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</si>
  <si>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</si>
  <si>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</si>
  <si>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</si>
  <si>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</si>
  <si>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</si>
  <si>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</si>
  <si>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</si>
  <si>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</si>
  <si>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</si>
  <si>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</si>
  <si>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</si>
  <si>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</si>
  <si>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</si>
  <si>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</si>
  <si>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</si>
  <si>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</si>
  <si>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</si>
  <si>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</si>
  <si>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</si>
  <si>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</si>
  <si>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</si>
  <si>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</si>
  <si>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</si>
  <si>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</si>
  <si>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</si>
  <si>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</si>
  <si>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</si>
  <si>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</si>
  <si>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</si>
  <si>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</si>
  <si>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</si>
  <si>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</si>
  <si>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</si>
  <si>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</si>
  <si>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</si>
  <si>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</si>
  <si>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</si>
  <si>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</si>
  <si>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</si>
  <si>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</si>
  <si>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</si>
  <si>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</si>
  <si>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</si>
  <si>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</si>
  <si>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</si>
  <si>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</si>
  <si>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</si>
  <si>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</si>
  <si>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</si>
  <si>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</si>
  <si>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</si>
  <si>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</si>
  <si>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</si>
  <si>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</si>
  <si>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</si>
  <si>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</si>
  <si>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</si>
  <si>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</si>
  <si>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</si>
  <si>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</si>
  <si>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</si>
  <si>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</si>
  <si>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</si>
  <si>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</si>
  <si>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</si>
  <si>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</si>
  <si>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</si>
  <si>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</si>
  <si>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</si>
  <si>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</si>
  <si>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</si>
  <si>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</si>
  <si>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</si>
  <si>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</si>
  <si>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</si>
  <si>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</si>
  <si>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</si>
  <si>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</si>
  <si>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</si>
  <si>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</si>
  <si>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</si>
  <si>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</si>
  <si>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</si>
  <si>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</si>
  <si>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</si>
  <si>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</si>
  <si>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</si>
  <si>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</si>
  <si>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</si>
  <si>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</si>
  <si>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</si>
  <si>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</si>
  <si>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</si>
  <si>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</si>
  <si>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</si>
  <si>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</si>
  <si>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</si>
  <si>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</si>
  <si>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</si>
  <si>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</si>
  <si>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</si>
  <si>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</si>
  <si>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</si>
  <si>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</si>
  <si>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</si>
  <si>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</si>
  <si>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</si>
  <si>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</si>
  <si>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</si>
  <si>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</si>
  <si>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</si>
  <si>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</si>
  <si>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</si>
  <si>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</si>
  <si>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</si>
  <si>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</si>
  <si>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</si>
  <si>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</si>
  <si>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</si>
  <si>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</si>
  <si>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</si>
  <si>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</si>
  <si>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</si>
  <si>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</si>
  <si>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</si>
  <si>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</si>
  <si>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</si>
  <si>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</si>
  <si>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</si>
  <si>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</si>
  <si>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</si>
  <si>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</si>
  <si>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</si>
  <si>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</si>
  <si>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</si>
  <si>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</si>
  <si>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</si>
  <si>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</si>
  <si>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</si>
  <si>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</si>
  <si>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</si>
  <si>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</si>
  <si>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</si>
  <si>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</si>
  <si>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</si>
  <si>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</si>
  <si>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</si>
  <si>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</si>
  <si>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</si>
  <si>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</si>
  <si>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</si>
  <si>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</si>
  <si>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</si>
  <si>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</si>
  <si>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</si>
  <si>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</si>
  <si>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</si>
  <si>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</si>
  <si>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</si>
  <si>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</si>
  <si>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</si>
  <si>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</si>
  <si>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</si>
  <si>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</si>
  <si>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</si>
  <si>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</si>
  <si>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</si>
  <si>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</si>
  <si>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</si>
  <si>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</si>
  <si>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</si>
  <si>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</si>
  <si>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</si>
  <si>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</si>
  <si>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</si>
  <si>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</si>
  <si>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</si>
  <si>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</si>
  <si>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</si>
  <si>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</si>
  <si>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</si>
  <si>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</si>
  <si>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</si>
  <si>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</si>
  <si>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</si>
  <si>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</si>
  <si>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</si>
  <si>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</si>
  <si>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</si>
  <si>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</si>
  <si>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</si>
  <si>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</si>
  <si>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</si>
  <si>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</si>
  <si>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</si>
  <si>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</si>
  <si>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</si>
  <si>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</si>
  <si>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</si>
  <si>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</si>
  <si>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</si>
  <si>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</si>
  <si>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</si>
  <si>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</si>
  <si>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</si>
  <si>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</si>
  <si>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</si>
  <si>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</si>
  <si>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</si>
  <si>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</si>
  <si>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</si>
  <si>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</si>
  <si>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</si>
  <si>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</si>
  <si>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</si>
  <si>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</si>
  <si>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</si>
  <si>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</si>
  <si>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</si>
  <si>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</si>
  <si>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</si>
  <si>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</si>
  <si>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</si>
  <si>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</si>
  <si>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</si>
  <si>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</si>
  <si>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</si>
  <si>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</si>
  <si>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</si>
  <si>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</si>
  <si>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</si>
  <si>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</si>
  <si>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</si>
  <si>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</si>
  <si>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</si>
  <si>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</si>
  <si>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</si>
  <si>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</si>
  <si>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</si>
  <si>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</si>
  <si>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</si>
  <si>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</si>
  <si>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</si>
  <si>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</si>
  <si>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</si>
  <si>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</si>
  <si>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</si>
  <si>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</si>
  <si>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</si>
  <si>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</si>
  <si>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</si>
  <si>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</si>
  <si>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</si>
  <si>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</si>
  <si>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</si>
  <si>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</si>
  <si>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</si>
  <si>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</si>
  <si>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</si>
  <si>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</si>
  <si>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</si>
  <si>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</si>
  <si>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</si>
  <si>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</si>
  <si>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</si>
  <si>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</si>
  <si>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</si>
  <si>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</si>
  <si>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</si>
  <si>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</si>
  <si>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</si>
  <si>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</si>
  <si>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</si>
  <si>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</si>
  <si>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</si>
  <si>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</si>
  <si>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</si>
  <si>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</si>
  <si>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</si>
  <si>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</si>
  <si>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</si>
  <si>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</si>
  <si>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</si>
  <si>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</si>
  <si>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</si>
  <si>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</si>
  <si>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</si>
  <si>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</si>
  <si>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</si>
  <si>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</si>
  <si>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</si>
  <si>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</si>
  <si>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</si>
  <si>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</si>
  <si>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</si>
  <si>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</si>
  <si>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</si>
  <si>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</si>
  <si>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</si>
  <si>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</si>
  <si>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</si>
  <si>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</si>
  <si>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</si>
  <si>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</si>
  <si>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</si>
  <si>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</si>
  <si>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</si>
  <si>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</si>
  <si>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</si>
  <si>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</si>
  <si>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</si>
  <si>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</si>
  <si>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</si>
  <si>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</si>
  <si>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</si>
  <si>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</si>
  <si>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</si>
  <si>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</si>
  <si>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</si>
  <si>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</si>
  <si>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</si>
  <si>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</si>
  <si>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</si>
  <si>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</si>
  <si>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</si>
  <si>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</si>
  <si>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</si>
  <si>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</si>
  <si>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</si>
  <si>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</si>
  <si>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</si>
  <si>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</si>
  <si>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</si>
  <si>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</si>
  <si>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</si>
  <si>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</si>
  <si>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</si>
  <si>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</si>
  <si>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</si>
  <si>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</si>
  <si>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</si>
  <si>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</si>
  <si>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</si>
  <si>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</si>
  <si>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</si>
  <si>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</si>
  <si>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</si>
  <si>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</si>
  <si>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</si>
  <si>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</si>
  <si>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</si>
  <si>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</si>
  <si>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</si>
  <si>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</si>
  <si>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</si>
  <si>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</si>
  <si>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</si>
  <si>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</si>
  <si>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</si>
  <si>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</si>
  <si>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</si>
  <si>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</si>
  <si>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</si>
  <si>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</si>
  <si>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</si>
  <si>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</si>
  <si>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</si>
  <si>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</si>
  <si>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</si>
  <si>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</si>
  <si>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</si>
  <si>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</si>
  <si>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</si>
  <si>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</si>
  <si>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</si>
  <si>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</si>
  <si>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</si>
  <si>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</si>
  <si>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</si>
  <si>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</si>
  <si>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</si>
  <si>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</si>
  <si>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</si>
  <si>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</si>
  <si>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</si>
  <si>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</si>
  <si>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</si>
  <si>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</si>
  <si>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</si>
  <si>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</si>
  <si>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</si>
  <si>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</si>
  <si>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</si>
  <si>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</si>
  <si>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</si>
  <si>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</si>
  <si>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</si>
  <si>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</si>
  <si>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</si>
  <si>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</si>
  <si>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</si>
  <si>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</si>
  <si>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</si>
  <si>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</si>
  <si>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</si>
  <si>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</si>
  <si>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</si>
  <si>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</si>
  <si>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</si>
  <si>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</si>
  <si>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</si>
  <si>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</si>
  <si>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</si>
  <si>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</si>
  <si>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</si>
  <si>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</si>
  <si>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</si>
  <si>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</si>
  <si>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</si>
  <si>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</si>
  <si>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</si>
  <si>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</si>
  <si>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</si>
  <si>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</si>
  <si>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</si>
  <si>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</si>
  <si>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</si>
  <si>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</si>
  <si>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</si>
  <si>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</si>
  <si>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</si>
  <si>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</si>
  <si>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</si>
  <si>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</si>
  <si>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</si>
  <si>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</si>
  <si>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</si>
  <si>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</si>
  <si>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</si>
  <si>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</si>
  <si>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</si>
  <si>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</si>
  <si>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</si>
  <si>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</si>
  <si>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</si>
  <si>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</si>
  <si>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</si>
  <si>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</si>
  <si>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</si>
  <si>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</si>
  <si>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</si>
  <si>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</si>
  <si>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</si>
  <si>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</si>
  <si>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</si>
  <si>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</si>
  <si>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</si>
  <si>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</si>
  <si>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</si>
  <si>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</si>
  <si>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</si>
  <si>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</si>
  <si>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</si>
  <si>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</si>
  <si>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</si>
  <si>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</si>
  <si>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</si>
  <si>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</si>
  <si>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</si>
  <si>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</si>
  <si>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</si>
  <si>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</si>
  <si>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</si>
  <si>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</si>
  <si>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</si>
  <si>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</si>
  <si>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</si>
  <si>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</si>
  <si>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</si>
  <si>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</si>
  <si>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</si>
  <si>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</si>
  <si>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</si>
  <si>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</si>
  <si>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</si>
  <si>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</si>
  <si>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</si>
  <si>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</si>
  <si>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</si>
  <si>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</si>
  <si>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</si>
  <si>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</si>
  <si>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</si>
  <si>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</si>
  <si>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</si>
  <si>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</si>
  <si>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</si>
  <si>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</si>
  <si>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</si>
  <si>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</si>
  <si>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</si>
  <si>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</si>
  <si>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</si>
  <si>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</si>
  <si>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</si>
  <si>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</si>
  <si>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</si>
  <si>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</si>
  <si>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</si>
  <si>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</si>
  <si>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</si>
  <si>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</si>
  <si>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</si>
  <si>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</si>
  <si>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</si>
  <si>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</si>
  <si>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</si>
  <si>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</si>
  <si>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</si>
  <si>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</si>
  <si>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</si>
  <si>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</si>
  <si>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</si>
  <si>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</si>
  <si>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</si>
  <si>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</si>
  <si>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</si>
  <si>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</si>
  <si>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</si>
  <si>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</si>
  <si>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</si>
  <si>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</si>
  <si>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</si>
  <si>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</si>
  <si>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</si>
  <si>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</si>
  <si>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</si>
  <si>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</si>
  <si>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</si>
  <si>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</si>
  <si>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</si>
  <si>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</si>
  <si>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</si>
  <si>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</si>
  <si>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</si>
  <si>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</si>
  <si>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</si>
  <si>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</si>
  <si>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</si>
  <si>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</si>
  <si>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</si>
  <si>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</si>
  <si>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</si>
  <si>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</si>
  <si>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</si>
  <si>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</si>
  <si>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</si>
  <si>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</si>
  <si>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</si>
  <si>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</si>
  <si>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</si>
  <si>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</si>
  <si>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</si>
  <si>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</si>
  <si>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</si>
  <si>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</si>
  <si>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</si>
  <si>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</si>
  <si>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</si>
  <si>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</si>
  <si>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</si>
  <si>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</si>
  <si>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</si>
  <si>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</si>
  <si>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</si>
  <si>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</si>
  <si>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</si>
  <si>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</si>
  <si>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</si>
  <si>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</si>
  <si>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</si>
  <si>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</si>
  <si>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</si>
  <si>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</si>
  <si>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</si>
  <si>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</si>
  <si>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</si>
  <si>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</si>
  <si>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</si>
  <si>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</si>
  <si>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</si>
  <si>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</si>
  <si>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</si>
  <si>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</si>
  <si>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</si>
  <si>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</si>
  <si>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</si>
  <si>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</si>
  <si>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</si>
  <si>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</si>
  <si>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</si>
  <si>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</si>
  <si>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</si>
  <si>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</si>
  <si>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</si>
  <si>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</si>
  <si>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</si>
  <si>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</si>
  <si>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</si>
  <si>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</si>
  <si>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</si>
  <si>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</si>
  <si>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</si>
  <si>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</si>
  <si>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</si>
  <si>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</si>
  <si>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</si>
  <si>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</si>
  <si>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</si>
  <si>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</si>
  <si>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</si>
  <si>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</si>
  <si>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</si>
  <si>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</si>
  <si>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</si>
  <si>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</si>
  <si>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</si>
  <si>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</si>
  <si>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</si>
  <si>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</si>
  <si>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</si>
  <si>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</si>
  <si>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</si>
  <si>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</si>
  <si>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</si>
  <si>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</si>
  <si>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</si>
  <si>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</si>
  <si>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</si>
  <si>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</si>
  <si>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</si>
  <si>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</si>
  <si>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</si>
  <si>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</si>
  <si>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</si>
  <si>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</si>
  <si>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</si>
  <si>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</si>
  <si>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</si>
  <si>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</si>
  <si>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</si>
  <si>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</si>
  <si>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</si>
  <si>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</si>
  <si>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</si>
  <si>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</si>
  <si>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</si>
  <si>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</si>
  <si>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</si>
  <si>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</si>
  <si>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</si>
  <si>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</si>
  <si>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</si>
  <si>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</si>
  <si>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</si>
  <si>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</si>
  <si>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</si>
  <si>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</si>
  <si>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</si>
  <si>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</si>
  <si>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</si>
  <si>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</si>
  <si>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</si>
  <si>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</si>
  <si>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</si>
  <si>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</si>
  <si>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</si>
  <si>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</si>
  <si>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</si>
  <si>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</si>
  <si>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</si>
  <si>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</si>
  <si>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</si>
  <si>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</si>
  <si>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</si>
  <si>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</si>
  <si>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</si>
  <si>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</si>
  <si>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</si>
  <si>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</si>
  <si>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</si>
  <si>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</si>
  <si>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</si>
  <si>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</si>
  <si>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</si>
  <si>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</si>
  <si>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</si>
  <si>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</si>
  <si>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</si>
  <si>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</si>
  <si>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</si>
  <si>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</si>
  <si>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</si>
  <si>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</si>
  <si>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</si>
  <si>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</si>
  <si>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</si>
  <si>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</si>
  <si>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</si>
  <si>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</si>
  <si>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</si>
  <si>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</si>
  <si>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</si>
  <si>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</si>
  <si>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</si>
  <si>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</si>
  <si>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</si>
  <si>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</si>
  <si>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</si>
  <si>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</si>
  <si>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</si>
  <si>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</si>
  <si>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</si>
  <si>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</si>
  <si>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</si>
  <si>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</si>
  <si>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</si>
  <si>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</si>
  <si>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</si>
  <si>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</si>
  <si>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</si>
  <si>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</si>
  <si>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</si>
  <si>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</si>
  <si>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</si>
  <si>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</si>
  <si>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</si>
  <si>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</si>
  <si>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</si>
  <si>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</si>
  <si>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</si>
  <si>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</si>
  <si>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</si>
  <si>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</si>
  <si>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</si>
  <si>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</si>
  <si>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</si>
  <si>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</si>
  <si>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</si>
  <si>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</si>
  <si>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</si>
  <si>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</si>
  <si>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</si>
  <si>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</si>
  <si>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</si>
  <si>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</si>
  <si>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</si>
  <si>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</si>
  <si>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</si>
  <si>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</si>
  <si>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</si>
  <si>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</si>
  <si>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</si>
  <si>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</si>
  <si>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</si>
  <si>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</si>
  <si>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</si>
  <si>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</si>
  <si>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</si>
  <si>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</si>
  <si>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</si>
  <si>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</si>
  <si>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</si>
  <si>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</si>
  <si>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</si>
  <si>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</si>
  <si>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</si>
  <si>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</si>
  <si>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</si>
  <si>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</si>
  <si>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</si>
  <si>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</si>
  <si>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</si>
  <si>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</si>
  <si>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</si>
  <si>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</si>
  <si>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</si>
  <si>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</si>
  <si>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</si>
  <si>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</si>
  <si>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</si>
  <si>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</si>
  <si>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</si>
  <si>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</si>
  <si>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</si>
  <si>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</si>
  <si>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</si>
  <si>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</si>
  <si>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</si>
  <si>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</si>
  <si>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</si>
  <si>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</si>
  <si>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</si>
  <si>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</si>
  <si>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</si>
  <si>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</si>
  <si>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</si>
  <si>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</si>
  <si>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</si>
  <si>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</si>
  <si>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</si>
  <si>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</si>
  <si>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</si>
  <si>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</si>
  <si>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</si>
  <si>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</si>
  <si>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</si>
  <si>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</si>
  <si>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</si>
  <si>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</si>
  <si>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</si>
  <si>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</si>
  <si>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</si>
  <si>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</si>
  <si>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</si>
  <si>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</si>
  <si>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</si>
  <si>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</si>
  <si>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</si>
  <si>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</si>
  <si>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</si>
  <si>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</si>
  <si>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</si>
  <si>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</si>
  <si>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</si>
  <si>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</si>
  <si>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</si>
  <si>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</si>
  <si>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</si>
  <si>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</si>
  <si>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</si>
  <si>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</si>
  <si>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</si>
  <si>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</si>
  <si>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</si>
  <si>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</si>
  <si>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</si>
  <si>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</si>
  <si>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</si>
  <si>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</si>
  <si>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</si>
  <si>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</si>
  <si>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</si>
  <si>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</si>
  <si>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</si>
  <si>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</si>
  <si>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</si>
  <si>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</si>
  <si>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</si>
  <si>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</si>
  <si>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</si>
  <si>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</si>
  <si>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</si>
  <si>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</si>
  <si>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</si>
  <si>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</si>
  <si>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</si>
  <si>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</si>
  <si>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</si>
  <si>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</si>
  <si>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</si>
  <si>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</si>
  <si>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</si>
  <si>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</si>
  <si>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</si>
  <si>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</si>
  <si>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</si>
  <si>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</si>
  <si>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</si>
  <si>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</si>
  <si>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</si>
  <si>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</si>
  <si>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</si>
  <si>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</si>
  <si>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</si>
  <si>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</si>
  <si>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</si>
  <si>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</si>
  <si>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</si>
  <si>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</si>
  <si>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</si>
  <si>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</si>
  <si>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</si>
  <si>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</si>
  <si>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</si>
  <si>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</si>
  <si>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</si>
  <si>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</si>
  <si>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</si>
  <si>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</si>
  <si>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</si>
  <si>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</si>
  <si>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</si>
  <si>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</si>
  <si>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</si>
  <si>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</si>
  <si>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</si>
  <si>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</si>
  <si>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</si>
  <si>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</si>
  <si>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</si>
  <si>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</si>
  <si>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</si>
  <si>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</si>
  <si>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</si>
  <si>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</si>
  <si>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</si>
  <si>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</si>
  <si>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</si>
  <si>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</si>
  <si>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</si>
  <si>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</si>
  <si>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</si>
  <si>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</si>
  <si>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</si>
  <si>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</si>
  <si>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</si>
  <si>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</si>
  <si>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</si>
  <si>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</si>
  <si>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</si>
  <si>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</si>
  <si>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</si>
  <si>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</si>
  <si>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</si>
  <si>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</si>
  <si>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</si>
  <si>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</si>
  <si>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</si>
  <si>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</si>
  <si>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</si>
  <si>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</si>
  <si>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</si>
  <si>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</si>
  <si>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</si>
  <si>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</si>
  <si>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</si>
  <si>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</si>
  <si>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</si>
  <si>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</si>
  <si>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</si>
  <si>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</si>
  <si>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</si>
  <si>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</si>
  <si>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</si>
  <si>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</si>
  <si>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</si>
  <si>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</si>
  <si>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</si>
  <si>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</si>
  <si>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</si>
  <si>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</si>
  <si>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</si>
  <si>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</si>
  <si>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</si>
  <si>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</si>
  <si>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</si>
  <si>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</si>
  <si>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</si>
  <si>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</si>
  <si>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</si>
  <si>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</si>
  <si>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</si>
  <si>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</si>
  <si>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</si>
  <si>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</si>
  <si>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</si>
  <si>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</si>
  <si>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</si>
  <si>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</si>
  <si>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</si>
  <si>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</si>
  <si>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</si>
  <si>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</si>
  <si>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</si>
  <si>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</si>
  <si>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</si>
  <si>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</si>
  <si>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</si>
  <si>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</si>
  <si>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</si>
  <si>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</si>
  <si>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</si>
  <si>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</si>
  <si>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</si>
  <si>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</si>
  <si>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</si>
  <si>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</si>
  <si>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</si>
  <si>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</si>
  <si>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</si>
  <si>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</si>
  <si>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</si>
  <si>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</si>
  <si>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</si>
  <si>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</si>
  <si>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</si>
  <si>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</si>
  <si>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</si>
  <si>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</si>
  <si>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</si>
  <si>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</si>
  <si>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</si>
  <si>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</si>
  <si>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</si>
  <si>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</si>
  <si>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</si>
  <si>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</si>
  <si>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</si>
  <si>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</si>
  <si>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</si>
  <si>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</si>
  <si>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</si>
  <si>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</si>
  <si>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</si>
  <si>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</si>
  <si>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</si>
  <si>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</si>
  <si>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</si>
  <si>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</si>
  <si>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</si>
  <si>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</si>
  <si>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</si>
  <si>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</si>
  <si>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</si>
  <si>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</si>
  <si>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</si>
  <si>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</si>
  <si>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</si>
  <si>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</si>
  <si>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</si>
  <si>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</si>
  <si>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</si>
  <si>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</si>
  <si>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</si>
  <si>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</si>
  <si>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</si>
  <si>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</si>
  <si>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</si>
  <si>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</si>
  <si>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</si>
  <si>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</si>
  <si>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</si>
  <si>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</si>
  <si>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</si>
  <si>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</si>
  <si>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</si>
  <si>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</si>
  <si>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</si>
  <si>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</si>
  <si>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</si>
  <si>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</si>
  <si>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</si>
  <si>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</si>
  <si>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</si>
  <si>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</si>
  <si>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</si>
  <si>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</si>
  <si>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</si>
  <si>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</si>
  <si>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</si>
  <si>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</si>
  <si>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</si>
  <si>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</si>
  <si>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</si>
  <si>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</si>
  <si>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</si>
  <si>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</si>
  <si>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</si>
  <si>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</si>
  <si>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</si>
  <si>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</si>
  <si>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</si>
  <si>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</si>
  <si>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</si>
  <si>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</si>
  <si>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</si>
  <si>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</si>
  <si>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</si>
  <si>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</si>
  <si>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</si>
  <si>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</si>
  <si>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</si>
  <si>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</si>
  <si>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</si>
  <si>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</si>
  <si>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</si>
  <si>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</si>
  <si>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</si>
  <si>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</si>
  <si>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</si>
  <si>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</si>
  <si>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</si>
  <si>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</si>
  <si>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</si>
  <si>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</si>
  <si>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</si>
  <si>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</si>
  <si>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</si>
  <si>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</si>
  <si>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</si>
  <si>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</si>
  <si>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</si>
  <si>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</si>
  <si>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</si>
  <si>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</si>
  <si>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</si>
  <si>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</si>
  <si>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</si>
  <si>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</si>
  <si>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</si>
  <si>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</si>
  <si>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</si>
  <si>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</si>
  <si>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</si>
  <si>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</si>
  <si>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</si>
  <si>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</si>
  <si>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</si>
  <si>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</si>
  <si>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</si>
  <si>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</si>
  <si>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</si>
  <si>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</si>
  <si>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</si>
  <si>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</si>
  <si>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</si>
  <si>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</si>
  <si>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</si>
  <si>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</si>
  <si>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</si>
  <si>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</si>
  <si>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</si>
  <si>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</si>
  <si>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</si>
  <si>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</si>
  <si>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</si>
  <si>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</si>
  <si>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</si>
  <si>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</si>
  <si>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</si>
  <si>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</si>
  <si>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</si>
  <si>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</si>
  <si>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</si>
  <si>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</si>
  <si>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</si>
  <si>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</si>
  <si>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</si>
  <si>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</si>
  <si>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</si>
  <si>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</si>
  <si>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</si>
  <si>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</si>
  <si>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</si>
  <si>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</si>
  <si>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</si>
  <si>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</si>
  <si>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</si>
  <si>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</si>
  <si>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</si>
  <si>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</si>
  <si>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</si>
  <si>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</si>
  <si>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</si>
  <si>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</si>
  <si>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</si>
  <si>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</si>
  <si>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</si>
  <si>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</si>
  <si>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</si>
  <si>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</si>
  <si>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</si>
  <si>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</si>
  <si>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</si>
  <si>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</si>
  <si>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</si>
  <si>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</si>
  <si>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</si>
  <si>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</si>
  <si>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</si>
  <si>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</si>
  <si>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</si>
  <si>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</si>
  <si>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</si>
  <si>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</si>
  <si>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</si>
  <si>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</si>
  <si>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</si>
  <si>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</si>
  <si>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</si>
  <si>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</si>
  <si>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</si>
  <si>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</si>
  <si>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</si>
  <si>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</si>
  <si>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</si>
  <si>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</si>
  <si>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</si>
  <si>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</si>
  <si>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</si>
  <si>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</si>
  <si>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</si>
  <si>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</si>
  <si>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</si>
  <si>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</si>
  <si>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</si>
  <si>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</si>
  <si>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</si>
  <si>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</si>
  <si>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</si>
  <si>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</si>
  <si>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</si>
  <si>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</si>
  <si>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</si>
  <si>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</si>
  <si>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</si>
  <si>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</si>
  <si>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</si>
  <si>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</si>
  <si>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</si>
  <si>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</si>
  <si>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</si>
  <si>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</si>
  <si>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</si>
  <si>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</si>
  <si>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</si>
  <si>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</si>
  <si>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</si>
  <si>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</si>
  <si>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</si>
  <si>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</si>
  <si>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</si>
  <si>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</si>
  <si>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</si>
  <si>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</si>
  <si>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</si>
  <si>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</si>
  <si>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</si>
  <si>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</si>
  <si>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</si>
  <si>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</si>
  <si>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</si>
  <si>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</si>
  <si>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</si>
  <si>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</si>
  <si>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</si>
  <si>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</si>
  <si>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</si>
  <si>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</si>
  <si>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</si>
  <si>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</si>
  <si>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</si>
  <si>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</si>
  <si>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</si>
  <si>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</si>
  <si>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</si>
  <si>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</si>
  <si>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</si>
  <si>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</si>
  <si>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</si>
  <si>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</si>
  <si>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</si>
  <si>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</si>
  <si>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</si>
  <si>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</si>
  <si>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</si>
  <si>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</si>
  <si>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</si>
  <si>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</si>
  <si>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</si>
  <si>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</si>
  <si>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</si>
  <si>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</si>
  <si>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</si>
  <si>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</si>
  <si>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</si>
  <si>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</si>
  <si>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</si>
  <si>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</si>
  <si>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</si>
  <si>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</si>
  <si>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</si>
  <si>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</si>
  <si>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</si>
  <si>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</si>
  <si>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</si>
  <si>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</si>
  <si>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</si>
  <si>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</si>
  <si>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</si>
  <si>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</si>
  <si>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</si>
  <si>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</si>
  <si>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</si>
  <si>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</si>
  <si>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</si>
  <si>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</si>
  <si>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</si>
  <si>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</si>
  <si>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</si>
  <si>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</si>
  <si>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</si>
  <si>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</si>
  <si>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</si>
  <si>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</si>
  <si>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</si>
  <si>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</si>
  <si>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</si>
  <si>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</si>
  <si>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</si>
  <si>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</si>
  <si>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</si>
  <si>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</si>
  <si>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</si>
  <si>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</si>
  <si>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</si>
  <si>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</si>
  <si>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</si>
  <si>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</si>
  <si>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</si>
  <si>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</si>
  <si>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</si>
  <si>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</si>
  <si>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</si>
  <si>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</si>
  <si>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</si>
  <si>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</si>
  <si>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</si>
  <si>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</si>
  <si>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</si>
  <si>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</si>
  <si>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</si>
  <si>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</si>
  <si>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</si>
  <si>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</si>
  <si>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</si>
  <si>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</si>
  <si>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</si>
  <si>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</si>
  <si>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</si>
  <si>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</si>
  <si>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</si>
  <si>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</si>
  <si>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</si>
  <si>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</si>
  <si>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</si>
  <si>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</si>
  <si>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</si>
  <si>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</si>
  <si>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</si>
  <si>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</si>
  <si>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</si>
  <si>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</si>
  <si>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</si>
  <si>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</si>
  <si>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</si>
  <si>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</si>
  <si>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</si>
  <si>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</si>
  <si>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</si>
  <si>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</si>
  <si>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</si>
  <si>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</si>
  <si>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</si>
  <si>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</si>
  <si>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</si>
  <si>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</si>
  <si>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</si>
  <si>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</si>
  <si>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</si>
  <si>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</si>
  <si>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</si>
  <si>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</si>
  <si>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</si>
  <si>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</si>
  <si>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</si>
  <si>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</si>
  <si>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</si>
  <si>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</si>
  <si>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</si>
  <si>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</si>
  <si>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</si>
  <si>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</si>
  <si>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</si>
  <si>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</si>
  <si>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</si>
  <si>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</si>
  <si>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</si>
  <si>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</si>
  <si>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</si>
  <si>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</si>
  <si>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</si>
  <si>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</si>
  <si>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</si>
  <si>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</si>
  <si>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</si>
  <si>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</si>
  <si>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</si>
  <si>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</si>
  <si>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</si>
  <si>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</si>
  <si>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</si>
  <si>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</si>
  <si>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</si>
  <si>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</si>
  <si>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</si>
  <si>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</si>
  <si>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</si>
  <si>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</si>
  <si>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</si>
  <si>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</si>
  <si>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</si>
  <si>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</si>
  <si>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</si>
  <si>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</si>
  <si>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</si>
  <si>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</si>
  <si>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</si>
  <si>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</si>
  <si>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</si>
  <si>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</si>
  <si>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</si>
  <si>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</si>
  <si>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</si>
  <si>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</si>
  <si>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</si>
  <si>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</si>
  <si>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</si>
  <si>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</si>
  <si>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</si>
  <si>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</si>
  <si>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</si>
  <si>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</si>
  <si>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</si>
  <si>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</si>
  <si>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</si>
  <si>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</si>
  <si>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</si>
  <si>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</si>
  <si>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</si>
  <si>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</si>
  <si>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</si>
  <si>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</si>
  <si>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</si>
  <si>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</si>
  <si>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</si>
  <si>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</si>
  <si>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</si>
  <si>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</si>
  <si>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</si>
  <si>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</si>
  <si>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</si>
  <si>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</si>
  <si>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</si>
  <si>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</si>
  <si>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</si>
  <si>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</si>
  <si>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</si>
  <si>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</si>
  <si>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</si>
  <si>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</si>
  <si>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</si>
  <si>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</si>
  <si>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</si>
  <si>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</si>
  <si>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</si>
  <si>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</si>
  <si>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</si>
  <si>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</si>
  <si>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</si>
  <si>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</si>
  <si>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</si>
  <si>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</si>
  <si>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</si>
  <si>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</si>
  <si>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</si>
  <si>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</si>
  <si>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</si>
  <si>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</si>
  <si>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</si>
  <si>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</si>
  <si>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</si>
  <si>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</si>
  <si>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</si>
  <si>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</si>
  <si>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</si>
  <si>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</si>
  <si>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</si>
  <si>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</si>
  <si>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</si>
  <si>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</si>
  <si>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</si>
  <si>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</si>
  <si>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</si>
  <si>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</si>
  <si>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</si>
  <si>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</si>
  <si>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</si>
  <si>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</si>
  <si>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</si>
  <si>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</si>
  <si>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</si>
  <si>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</si>
  <si>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</si>
  <si>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</si>
  <si>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</si>
  <si>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</si>
  <si>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</si>
  <si>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</si>
  <si>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</si>
  <si>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</si>
  <si>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</si>
  <si>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</si>
  <si>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</si>
  <si>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</si>
  <si>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</si>
  <si>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</si>
  <si>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</si>
  <si>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</si>
  <si>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</si>
  <si>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</si>
  <si>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</si>
  <si>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</si>
  <si>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</si>
  <si>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</si>
  <si>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</si>
  <si>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</si>
  <si>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</si>
  <si>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</si>
  <si>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</si>
  <si>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</si>
  <si>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</si>
  <si>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</si>
  <si>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</si>
  <si>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</si>
  <si>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</si>
  <si>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</si>
  <si>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</si>
  <si>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</si>
  <si>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</si>
  <si>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</si>
  <si>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</si>
  <si>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</si>
  <si>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</si>
  <si>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</si>
  <si>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</si>
  <si>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</si>
  <si>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</si>
  <si>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</si>
  <si>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</si>
  <si>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</si>
  <si>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</si>
  <si>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</si>
  <si>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</si>
  <si>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</si>
  <si>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</si>
  <si>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</si>
  <si>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</si>
  <si>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</si>
  <si>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</si>
  <si>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</si>
  <si>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</si>
  <si>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</si>
  <si>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</si>
  <si>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</si>
  <si>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</si>
  <si>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</si>
  <si>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</si>
  <si>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</si>
  <si>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</si>
  <si>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</si>
  <si>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</si>
  <si>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</si>
  <si>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</si>
  <si>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</si>
  <si>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</si>
  <si>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</si>
  <si>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</si>
  <si>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</si>
  <si>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</si>
  <si>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</si>
  <si>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</si>
  <si>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</si>
  <si>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</si>
  <si>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</si>
  <si>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</si>
  <si>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</si>
  <si>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</si>
  <si>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</si>
  <si>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</si>
  <si>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</si>
  <si>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</si>
  <si>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</si>
  <si>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</si>
  <si>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</si>
  <si>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</si>
  <si>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</si>
  <si>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</si>
  <si>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</si>
  <si>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</si>
  <si>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</si>
  <si>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</si>
  <si>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</si>
  <si>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</si>
  <si>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</si>
  <si>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</si>
  <si>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</si>
  <si>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</si>
  <si>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</si>
  <si>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</si>
  <si>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</si>
  <si>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</si>
  <si>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</si>
  <si>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</si>
  <si>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</si>
  <si>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</si>
  <si>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</si>
  <si>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</si>
  <si>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</si>
  <si>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</si>
  <si>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</si>
  <si>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</si>
  <si>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</si>
  <si>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</si>
  <si>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</si>
  <si>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</si>
  <si>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</si>
  <si>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</si>
  <si>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</si>
  <si>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</si>
  <si>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</si>
  <si>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</si>
  <si>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</si>
  <si>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</si>
  <si>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</si>
  <si>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</si>
  <si>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</si>
  <si>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</si>
  <si>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</si>
  <si>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</si>
  <si>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</si>
  <si>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</si>
  <si>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</si>
  <si>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</si>
  <si>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</si>
  <si>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</si>
  <si>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</si>
  <si>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</si>
  <si>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</si>
  <si>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</si>
  <si>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</si>
  <si>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</si>
  <si>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</si>
  <si>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</si>
  <si>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</si>
  <si>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</si>
  <si>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</si>
  <si>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</si>
  <si>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</si>
  <si>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</si>
  <si>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</si>
  <si>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</si>
  <si>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</si>
  <si>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</si>
  <si>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</si>
  <si>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</si>
  <si>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</si>
  <si>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</si>
  <si>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</si>
  <si>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</si>
  <si>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</si>
  <si>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</si>
  <si>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</si>
  <si>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</si>
  <si>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</si>
  <si>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</si>
  <si>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</si>
  <si>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</si>
  <si>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</si>
  <si>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</si>
  <si>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</si>
  <si>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</si>
  <si>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</si>
  <si>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</si>
  <si>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</si>
  <si>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</si>
  <si>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</si>
  <si>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</si>
  <si>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</si>
  <si>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</si>
  <si>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</si>
  <si>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</si>
  <si>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</si>
  <si>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</si>
  <si>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</si>
  <si>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</si>
  <si>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</si>
  <si>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</si>
  <si>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</si>
  <si>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</si>
  <si>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</si>
  <si>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</si>
  <si>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</si>
  <si>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</si>
  <si>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</si>
  <si>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</si>
  <si>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</si>
  <si>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</si>
  <si>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</si>
  <si>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</si>
  <si>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</si>
  <si>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</si>
  <si>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</si>
  <si>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</si>
  <si>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</si>
  <si>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</si>
  <si>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</si>
  <si>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</si>
  <si>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</si>
  <si>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</si>
  <si>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</si>
  <si>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</si>
  <si>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</si>
  <si>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</si>
  <si>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</si>
  <si>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</si>
  <si>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</si>
  <si>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</si>
  <si>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</si>
  <si>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</si>
  <si>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</si>
  <si>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</si>
  <si>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</si>
  <si>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</si>
  <si>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</si>
  <si>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</si>
  <si>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</si>
  <si>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</si>
  <si>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</si>
  <si>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</si>
  <si>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</si>
  <si>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</si>
  <si>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</si>
  <si>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</si>
  <si>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</si>
  <si>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</si>
  <si>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</si>
  <si>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</si>
  <si>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</si>
  <si>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</si>
  <si>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</si>
  <si>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</si>
  <si>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</si>
  <si>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</si>
  <si>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</si>
  <si>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</si>
  <si>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</si>
  <si>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</si>
  <si>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</si>
  <si>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</si>
  <si>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</si>
  <si>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</si>
  <si>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</si>
  <si>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</si>
  <si>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</si>
  <si>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</si>
  <si>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</si>
  <si>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</si>
  <si>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</si>
  <si>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</si>
  <si>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</si>
  <si>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</si>
  <si>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</si>
  <si>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</si>
  <si>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</si>
  <si>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</si>
  <si>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</si>
  <si>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</si>
  <si>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</si>
  <si>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</si>
  <si>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</si>
  <si>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</si>
  <si>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</si>
  <si>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</si>
  <si>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</si>
  <si>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</si>
  <si>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</si>
  <si>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</si>
  <si>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</si>
  <si>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</si>
  <si>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</si>
  <si>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</si>
  <si>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</si>
  <si>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</si>
  <si>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</si>
  <si>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</si>
  <si>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</si>
  <si>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</si>
  <si>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</si>
  <si>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</si>
  <si>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</si>
  <si>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</si>
  <si>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</si>
  <si>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</si>
  <si>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</si>
  <si>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</si>
  <si>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</si>
  <si>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</si>
  <si>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</si>
  <si>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</si>
  <si>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</si>
  <si>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</si>
  <si>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</si>
  <si>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</si>
  <si>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</si>
  <si>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</si>
  <si>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</si>
  <si>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</si>
  <si>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</si>
  <si>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</si>
  <si>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</si>
  <si>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</si>
  <si>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</si>
  <si>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</si>
  <si>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</si>
  <si>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</si>
  <si>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</si>
  <si>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</si>
  <si>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</si>
  <si>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</si>
  <si>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</si>
  <si>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</si>
  <si>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</si>
  <si>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</si>
  <si>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</si>
  <si>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</si>
  <si>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</si>
  <si>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</si>
  <si>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</si>
  <si>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</si>
  <si>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</si>
  <si>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</si>
  <si>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</si>
  <si>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</si>
  <si>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</si>
  <si>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</si>
  <si>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</si>
  <si>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</si>
  <si>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</si>
  <si>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</si>
  <si>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</si>
  <si>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</si>
  <si>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</si>
  <si>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</si>
  <si>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</si>
  <si>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</si>
  <si>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</si>
  <si>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</si>
  <si>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</si>
  <si>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</si>
  <si>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</si>
  <si>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</si>
  <si>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</si>
  <si>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</si>
  <si>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</si>
  <si>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</si>
  <si>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</si>
  <si>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</si>
  <si>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</si>
  <si>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</si>
  <si>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</si>
  <si>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</si>
  <si>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</si>
  <si>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</si>
  <si>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</si>
  <si>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</si>
  <si>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</si>
  <si>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</si>
  <si>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</si>
  <si>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</si>
  <si>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</si>
  <si>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</si>
  <si>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</si>
  <si>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</si>
  <si>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</si>
  <si>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</si>
  <si>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</si>
  <si>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</si>
  <si>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</si>
  <si>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</si>
  <si>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</si>
  <si>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</si>
  <si>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</si>
  <si>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</si>
  <si>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</si>
  <si>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</si>
  <si>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</si>
  <si>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</si>
  <si>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</si>
  <si>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</si>
  <si>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</si>
  <si>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</si>
  <si>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</si>
  <si>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</si>
  <si>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</si>
  <si>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</si>
  <si>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</si>
  <si>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</si>
  <si>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</si>
  <si>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</si>
  <si>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</si>
  <si>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</si>
  <si>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</si>
  <si>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</si>
  <si>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</si>
  <si>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</si>
  <si>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</si>
  <si>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</si>
  <si>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</si>
  <si>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</si>
  <si>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</si>
  <si>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</si>
  <si>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</si>
  <si>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</si>
  <si>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</si>
  <si>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</si>
  <si>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</si>
  <si>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</si>
  <si>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</si>
  <si>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</si>
  <si>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</si>
  <si>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</si>
  <si>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</si>
  <si>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</si>
  <si>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</si>
  <si>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</si>
  <si>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</si>
  <si>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</si>
  <si>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</si>
  <si>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</si>
  <si>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</si>
  <si>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</si>
  <si>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</si>
  <si>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</si>
  <si>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</si>
  <si>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</si>
  <si>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</si>
  <si>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</si>
  <si>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</si>
  <si>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</si>
  <si>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</si>
  <si>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</si>
  <si>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</si>
  <si>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</si>
  <si>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</si>
  <si>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</si>
  <si>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</si>
  <si>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</si>
  <si>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</si>
  <si>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</si>
  <si>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</si>
  <si>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</si>
  <si>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</si>
  <si>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</si>
  <si>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</si>
  <si>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</si>
  <si>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</si>
  <si>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</si>
  <si>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</si>
  <si>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</si>
  <si>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</si>
  <si>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</si>
  <si>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</si>
  <si>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</si>
  <si>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</si>
  <si>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</si>
  <si>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</si>
  <si>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</si>
  <si>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</si>
  <si>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</si>
  <si>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</si>
  <si>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</si>
  <si>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</si>
  <si>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</si>
  <si>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</si>
  <si>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</si>
  <si>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</si>
  <si>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</si>
  <si>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</si>
  <si>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</si>
  <si>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</si>
  <si>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</si>
  <si>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</si>
  <si>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</si>
  <si>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</si>
  <si>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</si>
  <si>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</si>
  <si>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</si>
  <si>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</si>
  <si>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</si>
  <si>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</si>
  <si>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</si>
  <si>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</si>
  <si>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</si>
  <si>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</si>
  <si>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</si>
  <si>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</si>
  <si>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</si>
  <si>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</si>
  <si>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</si>
  <si>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</si>
  <si>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</si>
  <si>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</si>
  <si>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</si>
  <si>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</si>
  <si>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</si>
  <si>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</si>
  <si>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</si>
  <si>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</si>
  <si>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</si>
  <si>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</si>
  <si>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</si>
  <si>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</si>
  <si>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</si>
  <si>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</si>
  <si>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</si>
  <si>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</si>
  <si>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</si>
  <si>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</si>
  <si>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</si>
  <si>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</si>
  <si>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</si>
  <si>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</si>
  <si>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</si>
  <si>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</si>
  <si>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</si>
  <si>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</si>
  <si>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</si>
  <si>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</si>
  <si>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</si>
  <si>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</si>
  <si>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</si>
  <si>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</si>
  <si>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</si>
  <si>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</si>
  <si>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</si>
  <si>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</si>
  <si>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</si>
  <si>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</si>
  <si>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</si>
  <si>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</si>
  <si>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</si>
  <si>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</si>
  <si>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</si>
  <si>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</si>
  <si>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</si>
  <si>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</si>
  <si>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</si>
  <si>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</si>
  <si>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</si>
  <si>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</si>
  <si>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</si>
  <si>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</si>
  <si>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</si>
  <si>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</si>
  <si>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</si>
  <si>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</si>
  <si>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</si>
  <si>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</si>
  <si>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</si>
  <si>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</si>
  <si>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</si>
  <si>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</si>
  <si>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</si>
  <si>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</si>
  <si>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</si>
  <si>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</si>
  <si>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</si>
  <si>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</si>
  <si>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</si>
  <si>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</si>
  <si>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</si>
  <si>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</si>
  <si>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</si>
  <si>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</si>
  <si>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</si>
  <si>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</si>
  <si>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</si>
  <si>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</si>
  <si>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</si>
  <si>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</si>
  <si>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</si>
  <si>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</si>
  <si>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</si>
  <si>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</si>
  <si>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</si>
  <si>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</si>
  <si>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</si>
  <si>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</si>
  <si>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</si>
  <si>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</si>
  <si>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</si>
  <si>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</si>
  <si>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</si>
  <si>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</si>
  <si>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</si>
  <si>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</si>
  <si>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</si>
  <si>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</si>
  <si>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</si>
  <si>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</si>
  <si>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</si>
  <si>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</si>
  <si>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</si>
  <si>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</si>
  <si>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</si>
  <si>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</si>
  <si>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</si>
  <si>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</si>
  <si>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</si>
  <si>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</si>
  <si>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</si>
  <si>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</si>
  <si>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</si>
  <si>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</si>
  <si>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</si>
  <si>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</si>
  <si>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</si>
  <si>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</si>
  <si>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</si>
  <si>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</si>
  <si>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</si>
  <si>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</si>
  <si>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</si>
  <si>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</si>
  <si>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</si>
  <si>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</si>
  <si>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</si>
  <si>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</si>
  <si>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</si>
  <si>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</si>
  <si>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</si>
  <si>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</si>
  <si>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</si>
  <si>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</si>
  <si>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</si>
  <si>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</si>
  <si>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</si>
  <si>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</si>
  <si>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</si>
  <si>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</si>
  <si>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</si>
  <si>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</si>
  <si>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</si>
  <si>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</si>
  <si>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</si>
  <si>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</si>
  <si>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</si>
  <si>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</si>
  <si>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</si>
  <si>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</si>
  <si>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</si>
  <si>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</si>
  <si>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</si>
  <si>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</si>
  <si>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</si>
  <si>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</si>
  <si>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</si>
  <si>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</si>
  <si>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</si>
  <si>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</si>
  <si>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</si>
  <si>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</si>
  <si>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</si>
  <si>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</si>
  <si>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</si>
  <si>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</si>
  <si>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</si>
  <si>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</si>
  <si>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</si>
  <si>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</si>
  <si>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</si>
  <si>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</si>
  <si>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</si>
  <si>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</si>
  <si>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</si>
  <si>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</si>
  <si>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</si>
  <si>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</si>
  <si>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</si>
  <si>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</si>
  <si>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</si>
  <si>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</si>
  <si>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</si>
  <si>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</si>
  <si>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</si>
  <si>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</si>
  <si>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</si>
  <si>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</si>
  <si>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</si>
  <si>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</si>
  <si>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</si>
  <si>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</si>
  <si>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</si>
  <si>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</si>
  <si>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</si>
  <si>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</si>
  <si>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</si>
  <si>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</si>
  <si>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</si>
  <si>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</si>
  <si>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</si>
  <si>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</si>
  <si>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</si>
  <si>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</si>
  <si>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</si>
  <si>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</si>
  <si>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</si>
  <si>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</si>
  <si>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</si>
  <si>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</si>
  <si>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</si>
  <si>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</si>
  <si>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</si>
  <si>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</si>
  <si>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</si>
  <si>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</si>
  <si>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</si>
  <si>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</si>
  <si>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</si>
  <si>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</si>
  <si>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</si>
  <si>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</si>
  <si>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</si>
  <si>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</si>
  <si>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</si>
  <si>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</si>
  <si>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</si>
  <si>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</si>
  <si>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</si>
  <si>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</si>
  <si>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</si>
  <si>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</si>
  <si>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</si>
  <si>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</si>
  <si>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</si>
  <si>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</si>
  <si>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</si>
  <si>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</si>
  <si>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</si>
  <si>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</si>
  <si>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</si>
  <si>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</si>
  <si>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</si>
  <si>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</si>
  <si>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</si>
  <si>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</si>
  <si>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</si>
  <si>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</si>
  <si>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</si>
  <si>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</si>
  <si>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</si>
  <si>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</si>
  <si>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</si>
  <si>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</si>
  <si>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</si>
  <si>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</si>
  <si>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</si>
  <si>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</si>
  <si>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</si>
  <si>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</si>
  <si>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</si>
  <si>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</si>
  <si>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</si>
  <si>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</si>
  <si>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</si>
  <si>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</si>
  <si>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</si>
  <si>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</si>
  <si>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</si>
  <si>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</si>
  <si>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</si>
  <si>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</si>
  <si>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</si>
  <si>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</si>
  <si>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</si>
  <si>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</si>
  <si>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</si>
  <si>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</si>
  <si>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</si>
  <si>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</si>
  <si>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</si>
  <si>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</si>
  <si>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</si>
  <si>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</si>
  <si>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</si>
  <si>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</si>
  <si>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</si>
  <si>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</si>
  <si>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</si>
  <si>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</si>
  <si>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</si>
  <si>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</si>
  <si>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</si>
  <si>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</si>
  <si>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</si>
  <si>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</si>
  <si>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</si>
  <si>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</si>
  <si>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</si>
  <si>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</si>
  <si>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</si>
  <si>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</si>
  <si>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</si>
  <si>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</si>
  <si>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</si>
  <si>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</si>
  <si>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</si>
  <si>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</si>
  <si>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</si>
  <si>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</si>
  <si>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</si>
  <si>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</si>
  <si>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</si>
  <si>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</si>
  <si>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</si>
  <si>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</si>
  <si>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</si>
  <si>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</si>
  <si>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</si>
  <si>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</si>
  <si>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</si>
  <si>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</si>
  <si>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</si>
  <si>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</si>
  <si>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</si>
  <si>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</si>
  <si>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</si>
  <si>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</si>
  <si>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</si>
  <si>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</si>
  <si>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</si>
  <si>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</si>
  <si>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</si>
  <si>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</si>
  <si>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</si>
  <si>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</si>
  <si>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</si>
  <si>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</si>
  <si>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</si>
  <si>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</si>
  <si>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</si>
  <si>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</si>
  <si>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</si>
  <si>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</si>
  <si>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</si>
  <si>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</si>
  <si>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</si>
  <si>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</si>
  <si>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</si>
  <si>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</si>
  <si>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</si>
  <si>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</si>
  <si>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</si>
  <si>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</si>
  <si>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</si>
  <si>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</si>
  <si>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</si>
  <si>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</si>
  <si>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</si>
  <si>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</si>
  <si>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</si>
  <si>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</si>
  <si>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</si>
  <si>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</si>
  <si>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</si>
  <si>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</si>
  <si>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</si>
  <si>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</si>
  <si>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</si>
  <si>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</si>
  <si>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</si>
  <si>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</si>
  <si>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</si>
  <si>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</si>
  <si>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</si>
  <si>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</si>
  <si>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</si>
  <si>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</si>
  <si>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</si>
  <si>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</si>
  <si>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</si>
  <si>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</si>
  <si>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</si>
  <si>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</si>
  <si>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</si>
  <si>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</si>
  <si>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</si>
  <si>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</si>
  <si>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</si>
  <si>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</si>
  <si>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</si>
  <si>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</si>
  <si>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</si>
  <si>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</si>
  <si>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</si>
  <si>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</si>
  <si>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</si>
  <si>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</si>
  <si>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</si>
  <si>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</si>
  <si>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</si>
  <si>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</si>
  <si>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</si>
  <si>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</si>
  <si>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</si>
  <si>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</si>
  <si>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</si>
  <si>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</si>
  <si>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</si>
  <si>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</si>
  <si>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</si>
  <si>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</si>
  <si>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</si>
  <si>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</si>
  <si>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</si>
  <si>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</si>
  <si>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</si>
  <si>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</si>
  <si>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</si>
  <si>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</si>
  <si>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</si>
  <si>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</si>
  <si>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</si>
  <si>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</si>
  <si>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</si>
  <si>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</si>
  <si>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</si>
  <si>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</si>
  <si>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</si>
  <si>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</si>
  <si>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</si>
  <si>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</si>
  <si>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</si>
  <si>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</si>
  <si>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</si>
  <si>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</si>
  <si>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</si>
  <si>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</si>
  <si>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</si>
  <si>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</si>
  <si>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</si>
  <si>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</si>
  <si>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</si>
  <si>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</si>
  <si>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</si>
  <si>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</si>
  <si>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</si>
  <si>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</si>
  <si>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</si>
  <si>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</si>
  <si>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</si>
  <si>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</si>
  <si>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</si>
  <si>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</si>
  <si>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</si>
  <si>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</si>
  <si>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</si>
  <si>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</si>
  <si>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</si>
  <si>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</si>
  <si>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</si>
  <si>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</si>
  <si>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</si>
  <si>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</si>
  <si>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</si>
  <si>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</si>
  <si>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</si>
  <si>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</si>
  <si>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</si>
  <si>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</si>
  <si>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</si>
  <si>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</si>
  <si>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</si>
  <si>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</si>
  <si>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</si>
  <si>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</si>
  <si>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</si>
  <si>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</si>
  <si>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</si>
  <si>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</si>
  <si>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</si>
  <si>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</si>
  <si>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</si>
  <si>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</si>
  <si>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</si>
  <si>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</si>
  <si>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</si>
  <si>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</si>
  <si>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</si>
  <si>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</si>
  <si>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</si>
  <si>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</si>
  <si>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</si>
  <si>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</si>
  <si>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</si>
  <si>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</si>
  <si>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</si>
  <si>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</si>
  <si>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</si>
  <si>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</si>
  <si>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</si>
  <si>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</si>
  <si>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</si>
  <si>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</si>
  <si>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</si>
  <si>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</si>
  <si>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</si>
  <si>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</si>
  <si>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</si>
  <si>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</si>
  <si>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</si>
  <si>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</si>
  <si>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</si>
  <si>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</si>
  <si>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</si>
  <si>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</si>
  <si>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</si>
  <si>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</si>
  <si>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</si>
  <si>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</si>
  <si>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</si>
  <si>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</si>
  <si>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</si>
  <si>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</si>
  <si>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</si>
  <si>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</si>
  <si>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</si>
  <si>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</si>
  <si>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</si>
  <si>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</si>
  <si>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</si>
  <si>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</si>
  <si>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</si>
  <si>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</si>
  <si>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</si>
  <si>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</si>
  <si>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</si>
  <si>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</si>
  <si>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</si>
  <si>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</si>
  <si>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</si>
  <si>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</si>
  <si>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</si>
  <si>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</si>
  <si>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</si>
  <si>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</si>
  <si>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</si>
  <si>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</si>
  <si>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</si>
  <si>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</si>
  <si>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</si>
  <si>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</si>
  <si>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</si>
  <si>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</si>
  <si>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</si>
  <si>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</si>
  <si>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</si>
  <si>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</si>
  <si>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</si>
  <si>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</si>
  <si>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</si>
  <si>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</si>
  <si>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</si>
  <si>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</si>
  <si>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</si>
  <si>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</si>
  <si>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</si>
  <si>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</si>
  <si>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</si>
  <si>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</si>
  <si>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</si>
  <si>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</si>
  <si>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</si>
  <si>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</si>
  <si>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</si>
  <si>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</si>
  <si>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</si>
  <si>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</si>
  <si>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</si>
  <si>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</si>
  <si>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</si>
  <si>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</si>
  <si>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</si>
  <si>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</si>
  <si>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</si>
  <si>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</si>
  <si>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</si>
  <si>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</si>
  <si>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</si>
  <si>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</si>
  <si>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</si>
  <si>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</si>
  <si>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</si>
  <si>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</si>
  <si>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</si>
  <si>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</si>
  <si>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</si>
  <si>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</si>
  <si>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</si>
  <si>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</si>
  <si>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</si>
  <si>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</si>
  <si>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</si>
  <si>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</si>
  <si>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</si>
  <si>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</si>
  <si>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</si>
  <si>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</si>
  <si>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</si>
  <si>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</si>
  <si>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</si>
  <si>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</si>
  <si>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</si>
  <si>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</si>
  <si>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</si>
  <si>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</si>
  <si>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</si>
  <si>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</si>
  <si>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</si>
  <si>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</si>
  <si>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</si>
  <si>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</si>
  <si>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</si>
  <si>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</si>
  <si>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</si>
  <si>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</si>
  <si>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</si>
  <si>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</si>
  <si>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</si>
  <si>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</si>
  <si>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</si>
  <si>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</si>
  <si>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</si>
  <si>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</si>
  <si>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</si>
  <si>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</si>
  <si>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</si>
  <si>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</si>
  <si>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</si>
  <si>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</si>
  <si>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</si>
  <si>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</si>
  <si>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</si>
  <si>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</si>
  <si>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</si>
  <si>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</si>
  <si>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</si>
  <si>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</si>
  <si>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</si>
  <si>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</si>
  <si>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</si>
  <si>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</si>
  <si>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</si>
  <si>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</si>
  <si>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</si>
  <si>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</si>
  <si>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</si>
  <si>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</si>
  <si>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</si>
  <si>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</si>
  <si>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</si>
  <si>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</si>
  <si>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</si>
  <si>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</si>
  <si>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</si>
  <si>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</si>
  <si>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</si>
  <si>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</si>
  <si>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</si>
  <si>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</si>
  <si>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</si>
  <si>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</si>
  <si>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</si>
  <si>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</si>
  <si>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</si>
  <si>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</si>
  <si>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</si>
  <si>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</si>
  <si>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</si>
  <si>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</si>
  <si>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</si>
  <si>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</si>
  <si>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</si>
  <si>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</si>
  <si>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</si>
  <si>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</si>
  <si>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</si>
  <si>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</si>
  <si>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</si>
  <si>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</si>
  <si>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</si>
  <si>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</si>
  <si>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</si>
  <si>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</si>
  <si>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</si>
  <si>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</si>
  <si>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</si>
  <si>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</si>
  <si>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</si>
  <si>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</si>
  <si>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</si>
  <si>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</si>
  <si>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</si>
  <si>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</si>
  <si>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</si>
  <si>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</si>
  <si>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</si>
  <si>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</si>
  <si>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</si>
  <si>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</si>
  <si>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</si>
  <si>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</si>
  <si>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</si>
  <si>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</si>
  <si>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</si>
  <si>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</si>
  <si>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</si>
  <si>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</si>
  <si>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</si>
  <si>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</si>
  <si>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</si>
  <si>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</si>
  <si>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</si>
  <si>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</si>
  <si>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</si>
  <si>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</si>
  <si>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</si>
  <si>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</si>
  <si>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</si>
  <si>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</si>
  <si>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</si>
  <si>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</si>
  <si>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</si>
  <si>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</si>
  <si>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</si>
  <si>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</si>
  <si>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</si>
  <si>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</si>
  <si>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</si>
  <si>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</si>
  <si>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</si>
  <si>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</si>
  <si>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</si>
  <si>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</si>
  <si>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</si>
  <si>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</si>
  <si>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</si>
  <si>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</si>
  <si>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</si>
  <si>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</si>
  <si>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</si>
  <si>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</si>
  <si>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</si>
  <si>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</si>
  <si>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</si>
  <si>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</si>
  <si>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</si>
  <si>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</si>
  <si>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</si>
  <si>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</si>
  <si>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</si>
  <si>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</si>
  <si>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</si>
  <si>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</si>
  <si>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</si>
  <si>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</si>
  <si>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</si>
  <si>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</si>
  <si>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</si>
  <si>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</si>
  <si>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</si>
  <si>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</si>
  <si>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</si>
  <si>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</si>
  <si>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</si>
  <si>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</si>
  <si>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</si>
  <si>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</si>
  <si>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</si>
  <si>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</si>
  <si>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</si>
  <si>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</si>
  <si>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</si>
  <si>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</si>
  <si>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</si>
  <si>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</si>
  <si>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</si>
  <si>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</si>
  <si>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</si>
  <si>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</si>
  <si>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</si>
  <si>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</si>
  <si>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</si>
  <si>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</si>
  <si>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</si>
  <si>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</si>
  <si>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</si>
  <si>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</si>
  <si>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</si>
  <si>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</si>
  <si>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</si>
  <si>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</si>
  <si>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</si>
  <si>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</si>
  <si>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</si>
  <si>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</si>
  <si>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</si>
  <si>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</si>
  <si>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</si>
  <si>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</si>
  <si>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</si>
  <si>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</si>
  <si>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</si>
  <si>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</si>
  <si>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</si>
  <si>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</si>
  <si>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</si>
  <si>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</si>
  <si>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</si>
  <si>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</si>
  <si>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</si>
  <si>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</si>
  <si>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</si>
  <si>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</si>
  <si>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</si>
  <si>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</si>
  <si>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</si>
  <si>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</si>
  <si>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</si>
  <si>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</si>
  <si>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</si>
  <si>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</si>
  <si>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</si>
  <si>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</si>
  <si>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</si>
  <si>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</si>
  <si>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</si>
  <si>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</si>
  <si>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</si>
  <si>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</si>
  <si>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</si>
  <si>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</si>
  <si>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</si>
  <si>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</si>
  <si>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</si>
  <si>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</si>
  <si>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</si>
  <si>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</si>
  <si>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</si>
  <si>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</si>
  <si>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</si>
  <si>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</si>
  <si>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</si>
  <si>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</si>
  <si>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</si>
  <si>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</si>
  <si>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</si>
  <si>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</si>
  <si>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</si>
  <si>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</si>
  <si>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</si>
  <si>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</si>
  <si>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</si>
  <si>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</si>
  <si>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</si>
  <si>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</si>
  <si>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</si>
  <si>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</si>
  <si>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</si>
  <si>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</si>
  <si>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</si>
  <si>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</si>
  <si>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</si>
  <si>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</si>
  <si>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</si>
  <si>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</si>
  <si>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</si>
  <si>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</si>
  <si>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</si>
  <si>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</si>
  <si>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</si>
  <si>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</si>
  <si>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</si>
  <si>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</si>
  <si>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</si>
  <si>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</si>
  <si>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</si>
  <si>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</si>
  <si>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</si>
  <si>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</si>
  <si>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</si>
  <si>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</si>
  <si>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</si>
  <si>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</si>
  <si>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</si>
  <si>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</si>
  <si>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</si>
  <si>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</si>
  <si>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</si>
  <si>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</si>
  <si>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</si>
  <si>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</si>
  <si>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</si>
  <si>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</si>
  <si>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</si>
  <si>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</si>
  <si>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</si>
  <si>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</si>
  <si>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</si>
  <si>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</si>
  <si>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</si>
  <si>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</si>
  <si>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</si>
  <si>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</si>
  <si>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</si>
  <si>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</si>
  <si>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</si>
  <si>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</si>
  <si>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</si>
  <si>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</si>
  <si>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</si>
  <si>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</si>
  <si>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</si>
  <si>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</si>
  <si>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</si>
  <si>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</si>
  <si>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</si>
  <si>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</si>
  <si>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</si>
  <si>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</si>
  <si>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</si>
  <si>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</si>
  <si>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</si>
  <si>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</si>
  <si>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</si>
  <si>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</si>
  <si>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</si>
  <si>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</si>
  <si>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</si>
  <si>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</si>
  <si>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</si>
  <si>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</si>
  <si>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</si>
  <si>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</si>
  <si>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</si>
  <si>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</si>
  <si>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</si>
  <si>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</si>
  <si>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</si>
  <si>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</si>
  <si>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</si>
  <si>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</si>
  <si>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</si>
  <si>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</si>
  <si>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</si>
  <si>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</si>
  <si>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</si>
  <si>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</si>
  <si>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</si>
  <si>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</si>
  <si>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</si>
  <si>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</si>
  <si>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</si>
  <si>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</si>
  <si>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</si>
  <si>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</si>
  <si>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</si>
  <si>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</si>
  <si>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</si>
  <si>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</si>
  <si>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</si>
  <si>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</si>
  <si>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</si>
  <si>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</si>
  <si>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</si>
  <si>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</si>
  <si>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</si>
  <si>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</si>
  <si>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</si>
  <si>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</si>
  <si>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</si>
  <si>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</si>
  <si>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</si>
  <si>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</si>
  <si>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</si>
  <si>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</si>
  <si>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</si>
  <si>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</si>
  <si>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</si>
  <si>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</si>
  <si>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</si>
  <si>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</si>
  <si>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</si>
  <si>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</si>
  <si>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</si>
  <si>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</si>
  <si>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</si>
  <si>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</si>
  <si>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</si>
  <si>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</si>
  <si>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</si>
  <si>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</si>
  <si>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</si>
  <si>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</si>
  <si>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</si>
  <si>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</si>
  <si>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</si>
  <si>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</si>
  <si>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</si>
  <si>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</si>
  <si>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</si>
  <si>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</si>
  <si>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</si>
  <si>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</si>
  <si>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</si>
  <si>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</si>
  <si>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</si>
  <si>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</si>
  <si>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</si>
  <si>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</si>
  <si>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</si>
  <si>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</si>
  <si>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</si>
  <si>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</si>
  <si>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</si>
  <si>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</si>
  <si>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</si>
  <si>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</si>
  <si>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</si>
  <si>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</si>
  <si>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</si>
  <si>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</si>
  <si>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</si>
  <si>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</si>
  <si>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</si>
  <si>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</si>
  <si>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</si>
  <si>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</si>
  <si>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</si>
  <si>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</si>
  <si>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</si>
  <si>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</si>
  <si>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</si>
  <si>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</si>
  <si>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</si>
  <si>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</si>
  <si>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</si>
  <si>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</si>
  <si>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</si>
  <si>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</si>
  <si>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</si>
  <si>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</si>
  <si>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</si>
  <si>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</si>
  <si>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</si>
  <si>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</si>
  <si>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</si>
  <si>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</si>
  <si>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</si>
  <si>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</si>
  <si>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</si>
  <si>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</si>
  <si>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</si>
  <si>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</si>
  <si>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</si>
  <si>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</si>
  <si>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</si>
  <si>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</si>
  <si>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</si>
  <si>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</si>
  <si>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</si>
  <si>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</si>
  <si>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</si>
  <si>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</si>
  <si>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</si>
  <si>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</si>
  <si>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</si>
  <si>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</si>
  <si>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</si>
  <si>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</si>
  <si>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</si>
  <si>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</si>
  <si>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</si>
  <si>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</si>
  <si>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</si>
  <si>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</si>
  <si>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</si>
  <si>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</si>
  <si>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</si>
  <si>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</si>
  <si>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</si>
  <si>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</si>
  <si>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</si>
  <si>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</si>
  <si>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</si>
  <si>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</si>
  <si>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</si>
  <si>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</si>
  <si>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</si>
  <si>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</si>
  <si>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</si>
  <si>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</si>
  <si>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</si>
  <si>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</si>
  <si>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</si>
  <si>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</si>
  <si>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</si>
  <si>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</si>
  <si>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</si>
  <si>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</si>
  <si>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</si>
  <si>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</si>
  <si>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</si>
  <si>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</si>
  <si>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</si>
  <si>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</si>
  <si>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</si>
  <si>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</si>
  <si>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</si>
  <si>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</si>
  <si>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</si>
  <si>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</si>
  <si>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</si>
  <si>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</si>
  <si>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</si>
  <si>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</si>
  <si>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</si>
  <si>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</si>
  <si>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</si>
  <si>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</si>
  <si>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</si>
  <si>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</si>
  <si>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</si>
  <si>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</si>
  <si>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</si>
  <si>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</si>
  <si>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</si>
  <si>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</si>
  <si>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</si>
  <si>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</si>
  <si>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</si>
  <si>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</si>
  <si>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</si>
  <si>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</si>
  <si>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</si>
  <si>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</si>
  <si>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</si>
  <si>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</si>
  <si>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</si>
  <si>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</si>
  <si>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</si>
  <si>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</si>
  <si>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</si>
  <si>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</si>
  <si>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</si>
  <si>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</si>
  <si>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</si>
  <si>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</si>
  <si>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</si>
  <si>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</si>
  <si>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</si>
  <si>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</si>
  <si>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</si>
  <si>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</si>
  <si>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</si>
  <si>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</si>
  <si>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</si>
  <si>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</si>
  <si>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</si>
  <si>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</si>
  <si>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</si>
  <si>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</si>
  <si>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</si>
  <si>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</si>
  <si>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</si>
  <si>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</si>
  <si>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</si>
  <si>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</si>
  <si>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</si>
  <si>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</si>
  <si>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</si>
  <si>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</si>
  <si>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</si>
  <si>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</si>
  <si>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</si>
  <si>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</si>
  <si>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</si>
  <si>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</si>
  <si>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</si>
  <si>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</si>
  <si>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</si>
  <si>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</si>
  <si>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</si>
  <si>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</si>
  <si>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</si>
  <si>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</si>
  <si>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</si>
  <si>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</si>
  <si>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</si>
  <si>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</si>
  <si>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</si>
  <si>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</si>
  <si>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</si>
  <si>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</si>
  <si>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</si>
  <si>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</si>
  <si>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</si>
  <si>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</si>
  <si>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</si>
  <si>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</si>
  <si>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</si>
  <si>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</si>
  <si>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</si>
  <si>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</si>
  <si>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</si>
  <si>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</si>
  <si>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</si>
  <si>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</si>
  <si>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</si>
  <si>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</si>
  <si>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</si>
  <si>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</si>
  <si>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</si>
  <si>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</si>
  <si>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</si>
  <si>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</si>
  <si>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</si>
  <si>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</si>
  <si>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</si>
  <si>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</si>
  <si>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</si>
  <si>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</si>
  <si>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</si>
  <si>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</si>
  <si>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</si>
  <si>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</si>
  <si>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</si>
  <si>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</si>
  <si>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</si>
  <si>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</si>
  <si>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</si>
  <si>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</si>
  <si>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</si>
  <si>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</si>
  <si>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</si>
  <si>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</si>
  <si>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</si>
  <si>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</si>
  <si>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</si>
  <si>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</si>
  <si>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</si>
  <si>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</si>
  <si>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</si>
  <si>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</si>
  <si>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</si>
  <si>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</si>
  <si>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</si>
  <si>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</si>
  <si>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</si>
  <si>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</si>
  <si>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</si>
  <si>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</si>
  <si>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</si>
  <si>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</si>
  <si>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</si>
  <si>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</si>
  <si>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</si>
  <si>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</si>
  <si>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</si>
  <si>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</si>
  <si>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</si>
  <si>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</si>
  <si>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</si>
  <si>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</si>
  <si>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</si>
  <si>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</si>
  <si>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</si>
  <si>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</si>
  <si>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</si>
  <si>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</si>
  <si>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</si>
  <si>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</si>
  <si>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</si>
  <si>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</si>
  <si>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</si>
  <si>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</si>
  <si>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</si>
  <si>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</si>
  <si>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</si>
  <si>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</si>
  <si>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</si>
  <si>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</si>
  <si>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</si>
  <si>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</si>
  <si>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</si>
  <si>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</si>
  <si>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</si>
  <si>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</si>
  <si>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</si>
  <si>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</si>
  <si>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</si>
  <si>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</si>
  <si>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</si>
  <si>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</si>
  <si>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</si>
  <si>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</si>
  <si>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</si>
  <si>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</si>
  <si>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</si>
  <si>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</si>
  <si>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</si>
  <si>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</si>
  <si>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</si>
  <si>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</si>
  <si>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</si>
  <si>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</si>
  <si>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</si>
  <si>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</si>
  <si>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</si>
  <si>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</si>
  <si>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</si>
  <si>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</si>
  <si>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</si>
  <si>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</si>
  <si>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</si>
  <si>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</si>
  <si>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</si>
  <si>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</si>
  <si>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</si>
  <si>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</si>
  <si>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</si>
  <si>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</si>
  <si>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</si>
  <si>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</si>
  <si>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</si>
  <si>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</si>
  <si>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</si>
  <si>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</si>
  <si>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</si>
  <si>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</si>
  <si>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</si>
  <si>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</si>
  <si>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</si>
  <si>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</si>
  <si>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</si>
  <si>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</si>
  <si>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</si>
  <si>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</si>
  <si>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</si>
  <si>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</si>
  <si>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</si>
  <si>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</si>
  <si>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</si>
  <si>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</si>
  <si>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</si>
  <si>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</si>
  <si>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</si>
  <si>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</si>
  <si>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</si>
  <si>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</si>
  <si>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</si>
  <si>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</si>
  <si>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</si>
  <si>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</si>
  <si>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</si>
  <si>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</si>
  <si>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</si>
  <si>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</si>
  <si>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</si>
  <si>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</si>
  <si>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</si>
  <si>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</si>
  <si>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</si>
  <si>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</si>
  <si>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</si>
  <si>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</si>
  <si>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</si>
  <si>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</si>
  <si>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</si>
  <si>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</si>
  <si>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</si>
  <si>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</si>
  <si>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</si>
  <si>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</si>
  <si>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</si>
  <si>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</si>
  <si>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</si>
  <si>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</si>
  <si>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</si>
  <si>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</si>
  <si>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</si>
  <si>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</si>
  <si>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</si>
  <si>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</si>
  <si>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</si>
  <si>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</si>
  <si>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</si>
  <si>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</si>
  <si>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</si>
  <si>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</si>
  <si>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</si>
  <si>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</si>
  <si>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</si>
  <si>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</si>
  <si>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</si>
  <si>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</si>
  <si>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</si>
  <si>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</si>
  <si>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</si>
  <si>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</si>
  <si>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</si>
  <si>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</si>
  <si>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</si>
  <si>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</si>
  <si>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</si>
  <si>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</si>
  <si>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</si>
  <si>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</si>
  <si>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</si>
  <si>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</si>
  <si>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</si>
  <si>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</si>
  <si>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</si>
  <si>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</si>
  <si>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</si>
  <si>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</si>
  <si>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</si>
  <si>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</si>
  <si>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</si>
  <si>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</si>
  <si>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</si>
  <si>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</si>
  <si>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</si>
  <si>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</si>
  <si>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</si>
  <si>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</si>
  <si>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</si>
  <si>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</si>
  <si>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</si>
  <si>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</si>
  <si>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</si>
  <si>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</si>
  <si>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</si>
  <si>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</si>
  <si>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</si>
  <si>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</si>
  <si>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</si>
  <si>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</si>
  <si>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</si>
  <si>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</si>
  <si>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</si>
  <si>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</si>
  <si>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</si>
  <si>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</si>
  <si>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</si>
  <si>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</si>
  <si>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</si>
  <si>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</si>
  <si>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</si>
  <si>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</si>
  <si>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</si>
  <si>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</si>
  <si>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</si>
  <si>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</si>
  <si>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</si>
  <si>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</si>
  <si>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</si>
  <si>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</si>
  <si>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</si>
  <si>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</si>
  <si>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</si>
  <si>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</si>
  <si>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</si>
  <si>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</si>
  <si>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</si>
  <si>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</si>
  <si>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</si>
  <si>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</si>
  <si>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</si>
  <si>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</si>
  <si>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</si>
  <si>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</si>
  <si>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</si>
  <si>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</si>
  <si>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</si>
  <si>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</si>
  <si>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</si>
  <si>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</si>
  <si>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</si>
  <si>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</si>
  <si>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</si>
  <si>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</si>
  <si>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</si>
  <si>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</si>
  <si>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</si>
  <si>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</si>
  <si>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</si>
  <si>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</si>
  <si>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</si>
  <si>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</si>
  <si>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</si>
  <si>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</si>
  <si>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</si>
  <si>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</si>
  <si>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</si>
  <si>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</si>
  <si>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</si>
  <si>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</si>
  <si>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</si>
  <si>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</si>
  <si>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</si>
  <si>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</si>
  <si>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</si>
  <si>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</si>
  <si>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</si>
  <si>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</si>
  <si>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</si>
  <si>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</si>
  <si>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</si>
  <si>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</si>
  <si>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</si>
  <si>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</si>
  <si>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</si>
  <si>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</si>
  <si>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</si>
  <si>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</si>
  <si>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</si>
  <si>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</si>
  <si>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</si>
  <si>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</si>
  <si>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</si>
  <si>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</si>
  <si>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</si>
  <si>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</si>
  <si>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</si>
  <si>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</si>
  <si>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</si>
  <si>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</si>
  <si>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</si>
  <si>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</si>
  <si>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</si>
  <si>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</si>
  <si>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</si>
  <si>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</si>
  <si>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</si>
  <si>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</si>
  <si>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</si>
  <si>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</si>
  <si>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</si>
  <si>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</si>
  <si>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</si>
  <si>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</si>
  <si>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</si>
  <si>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</si>
  <si>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</si>
  <si>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</si>
  <si>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</si>
  <si>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</si>
  <si>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</si>
  <si>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</si>
  <si>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</si>
  <si>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</si>
  <si>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</si>
  <si>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</si>
  <si>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</si>
  <si>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</si>
  <si>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</si>
  <si>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</si>
  <si>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</si>
  <si>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</si>
  <si>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</si>
  <si>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</si>
  <si>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</si>
  <si>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</si>
  <si>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</si>
  <si>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</si>
  <si>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</si>
  <si>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</si>
  <si>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</si>
  <si>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</si>
  <si>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</si>
  <si>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</si>
  <si>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</si>
  <si>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</si>
  <si>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</si>
  <si>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</si>
  <si>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</si>
  <si>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</si>
  <si>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</si>
  <si>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</si>
  <si>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</si>
  <si>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</si>
  <si>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</si>
  <si>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</si>
  <si>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</si>
  <si>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</si>
  <si>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</si>
  <si>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</si>
  <si>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</si>
  <si>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</si>
  <si>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</si>
  <si>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</si>
  <si>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</si>
  <si>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</si>
  <si>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</si>
  <si>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</si>
  <si>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</si>
  <si>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</si>
  <si>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</si>
  <si>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</si>
  <si>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</si>
  <si>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</si>
  <si>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</si>
  <si>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</si>
  <si>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</si>
  <si>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</si>
  <si>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</si>
  <si>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</si>
  <si>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</si>
  <si>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</si>
  <si>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</si>
  <si>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</si>
  <si>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</si>
  <si>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</si>
  <si>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</si>
  <si>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</si>
  <si>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</si>
  <si>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</si>
  <si>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</si>
  <si>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</si>
  <si>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</si>
  <si>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</si>
  <si>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</si>
  <si>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</si>
  <si>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</si>
  <si>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</si>
  <si>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</si>
  <si>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</si>
  <si>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</si>
  <si>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</si>
  <si>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</si>
  <si>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</si>
  <si>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</si>
  <si>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</si>
  <si>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</si>
  <si>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</si>
  <si>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</si>
  <si>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</si>
  <si>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</si>
  <si>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</si>
  <si>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</si>
  <si>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</si>
  <si>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</si>
  <si>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</si>
  <si>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</si>
  <si>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</si>
  <si>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</si>
  <si>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</si>
  <si>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</si>
  <si>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</si>
  <si>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</si>
  <si>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</si>
  <si>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</si>
  <si>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</si>
  <si>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</si>
  <si>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</si>
  <si>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</si>
  <si>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</si>
  <si>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</si>
  <si>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</si>
  <si>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</si>
  <si>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</si>
  <si>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</si>
  <si>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</si>
  <si>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</si>
  <si>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</si>
  <si>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</si>
  <si>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</si>
  <si>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</si>
  <si>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</si>
  <si>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</si>
  <si>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</si>
  <si>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</si>
  <si>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</si>
  <si>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</si>
  <si>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</si>
  <si>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</si>
  <si>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</si>
  <si>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</si>
  <si>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</si>
  <si>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</si>
  <si>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</si>
  <si>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</si>
  <si>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</si>
  <si>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</si>
  <si>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</si>
  <si>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</si>
  <si>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</si>
  <si>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</si>
  <si>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</si>
  <si>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</si>
  <si>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</si>
  <si>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</si>
  <si>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</si>
  <si>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</si>
  <si>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</si>
  <si>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</si>
  <si>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</si>
  <si>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</si>
  <si>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</si>
  <si>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</si>
  <si>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</si>
  <si>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</si>
  <si>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</si>
  <si>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</si>
  <si>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</si>
  <si>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</si>
  <si>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</si>
  <si>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</si>
  <si>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</si>
  <si>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</si>
  <si>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</si>
  <si>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</si>
  <si>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</si>
  <si>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</si>
  <si>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</si>
  <si>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</si>
  <si>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</si>
  <si>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</si>
  <si>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</si>
  <si>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</si>
  <si>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</si>
  <si>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</si>
  <si>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</si>
  <si>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</si>
  <si>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</si>
  <si>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</si>
  <si>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</si>
  <si>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</si>
  <si>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</si>
  <si>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</si>
  <si>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</si>
  <si>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</si>
  <si>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</si>
  <si>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</si>
  <si>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</si>
  <si>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</si>
  <si>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</si>
  <si>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</si>
  <si>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</si>
  <si>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</si>
  <si>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</si>
  <si>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</si>
  <si>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</si>
  <si>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</si>
  <si>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</si>
  <si>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</si>
  <si>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</si>
  <si>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</si>
  <si>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</si>
  <si>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</si>
  <si>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</si>
  <si>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</si>
  <si>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</si>
  <si>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</si>
  <si>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</si>
  <si>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</si>
  <si>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</si>
  <si>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</si>
  <si>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</si>
  <si>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</si>
  <si>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</si>
  <si>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</si>
  <si>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</si>
  <si>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</si>
  <si>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</si>
  <si>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</si>
  <si>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</si>
  <si>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</si>
  <si>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</si>
  <si>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</si>
  <si>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</si>
  <si>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</si>
  <si>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</si>
  <si>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</si>
  <si>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</si>
  <si>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</si>
  <si>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</si>
  <si>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</si>
  <si>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</si>
  <si>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</si>
  <si>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</si>
  <si>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</si>
  <si>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</si>
  <si>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</si>
  <si>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</si>
  <si>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</si>
  <si>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</si>
  <si>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</si>
  <si>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</si>
  <si>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</si>
  <si>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</si>
  <si>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</si>
  <si>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</si>
  <si>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</si>
  <si>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</si>
  <si>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</si>
  <si>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</si>
  <si>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</si>
  <si>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</si>
  <si>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</si>
  <si>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</si>
  <si>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</si>
  <si>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</si>
  <si>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</si>
  <si>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</si>
  <si>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</si>
  <si>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</si>
  <si>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</si>
  <si>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</si>
  <si>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</si>
  <si>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</si>
  <si>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</si>
  <si>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</si>
  <si>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</si>
  <si>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</si>
  <si>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</si>
  <si>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</si>
  <si>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</si>
  <si>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</si>
  <si>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</si>
  <si>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</si>
  <si>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</si>
  <si>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</si>
  <si>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</si>
  <si>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</si>
  <si>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</si>
  <si>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</si>
  <si>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</si>
  <si>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</si>
  <si>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</si>
  <si>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</si>
  <si>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</si>
  <si>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</si>
  <si>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</si>
  <si>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</si>
  <si>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</si>
  <si>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</si>
  <si>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</si>
  <si>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</si>
  <si>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</si>
  <si>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</si>
  <si>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</si>
  <si>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</si>
  <si>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</si>
  <si>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</si>
  <si>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</si>
  <si>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</si>
  <si>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</si>
  <si>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</si>
  <si>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</si>
  <si>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</si>
  <si>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</si>
  <si>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</si>
  <si>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</si>
  <si>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</si>
  <si>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</si>
  <si>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</si>
  <si>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</si>
  <si>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</si>
  <si>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</si>
  <si>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</si>
  <si>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</si>
  <si>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</si>
  <si>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</si>
  <si>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</si>
  <si>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</si>
  <si>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</si>
  <si>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</si>
  <si>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</si>
  <si>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</si>
  <si>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</si>
  <si>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</si>
  <si>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</si>
  <si>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</si>
  <si>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</si>
  <si>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</si>
  <si>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</si>
  <si>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</si>
  <si>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</si>
  <si>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</si>
  <si>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</si>
  <si>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</si>
  <si>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</si>
  <si>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</si>
  <si>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</si>
  <si>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</si>
  <si>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</si>
  <si>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</si>
  <si>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</si>
  <si>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</si>
  <si>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</si>
  <si>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</si>
  <si>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</si>
  <si>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</si>
  <si>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</si>
  <si>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</si>
  <si>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</si>
  <si>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</si>
  <si>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</si>
  <si>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</si>
  <si>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</si>
  <si>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</si>
  <si>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</si>
  <si>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</si>
  <si>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</si>
  <si>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</si>
  <si>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</si>
  <si>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</si>
  <si>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</si>
  <si>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</si>
  <si>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</si>
  <si>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</si>
  <si>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</si>
  <si>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</si>
  <si>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</si>
  <si>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</si>
  <si>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</si>
  <si>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</si>
  <si>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</si>
  <si>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</si>
  <si>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</si>
  <si>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</si>
  <si>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</si>
  <si>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</si>
  <si>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</si>
  <si>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</si>
  <si>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</si>
  <si>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</si>
  <si>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</si>
  <si>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</si>
  <si>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</si>
  <si>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</si>
  <si>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</si>
  <si>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</si>
  <si>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</si>
  <si>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</si>
  <si>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</si>
  <si>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</si>
  <si>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</si>
  <si>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</si>
  <si>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</si>
  <si>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</si>
  <si>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</si>
  <si>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</si>
  <si>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</si>
  <si>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</si>
  <si>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</si>
  <si>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</si>
  <si>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</si>
  <si>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</si>
  <si>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</si>
  <si>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</si>
  <si>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</si>
  <si>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</si>
  <si>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</si>
  <si>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</si>
  <si>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</si>
  <si>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</si>
  <si>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</si>
  <si>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</si>
  <si>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</si>
  <si>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</si>
  <si>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</si>
  <si>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</si>
  <si>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</si>
  <si>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</si>
  <si>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</si>
  <si>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</si>
  <si>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</si>
  <si>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</si>
  <si>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</si>
  <si>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</si>
  <si>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</si>
  <si>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</si>
  <si>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</si>
  <si>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</si>
  <si>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</si>
  <si>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</si>
  <si>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</si>
  <si>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</si>
  <si>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</si>
  <si>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</si>
  <si>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</si>
  <si>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</si>
  <si>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</si>
  <si>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</si>
  <si>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</si>
  <si>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</si>
  <si>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</si>
  <si>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</si>
  <si>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</si>
  <si>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</si>
  <si>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</si>
  <si>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</si>
  <si>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</si>
  <si>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</si>
  <si>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</si>
  <si>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</si>
  <si>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</si>
  <si>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</si>
  <si>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</si>
  <si>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</si>
  <si>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</si>
  <si>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</si>
  <si>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</si>
  <si>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</si>
  <si>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</si>
  <si>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</si>
  <si>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</si>
  <si>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</si>
  <si>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</si>
  <si>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</si>
  <si>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</si>
  <si>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</si>
  <si>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</si>
  <si>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</si>
  <si>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</si>
  <si>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</si>
  <si>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</si>
  <si>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</si>
  <si>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</si>
  <si>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</si>
  <si>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</si>
  <si>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</si>
  <si>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</si>
  <si>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</si>
  <si>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</si>
  <si>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</si>
  <si>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</si>
  <si>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</si>
  <si>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</si>
  <si>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</si>
  <si>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</si>
  <si>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</si>
  <si>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</si>
  <si>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</si>
  <si>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</si>
  <si>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</si>
  <si>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</si>
  <si>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</si>
  <si>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</si>
  <si>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</si>
  <si>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</si>
  <si>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</si>
  <si>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</si>
  <si>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</si>
  <si>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</si>
  <si>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</si>
  <si>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</si>
  <si>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</si>
  <si>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</si>
  <si>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</si>
  <si>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</si>
  <si>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</si>
  <si>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</si>
  <si>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</si>
  <si>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</si>
  <si>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</si>
  <si>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</si>
  <si>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</si>
  <si>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</si>
  <si>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</si>
  <si>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</si>
  <si>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</si>
  <si>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</si>
  <si>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</si>
  <si>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</si>
  <si>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</si>
  <si>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</si>
  <si>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</si>
  <si>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</si>
  <si>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</si>
  <si>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</si>
  <si>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</si>
  <si>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</si>
  <si>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</si>
  <si>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</si>
  <si>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</si>
  <si>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</si>
  <si>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</si>
  <si>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</si>
  <si>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</si>
  <si>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</si>
  <si>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</si>
  <si>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</si>
  <si>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</si>
  <si>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</si>
  <si>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</si>
  <si>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</si>
  <si>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</si>
  <si>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</si>
  <si>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</si>
  <si>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</si>
  <si>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</si>
  <si>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</si>
  <si>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</si>
  <si>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</si>
  <si>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</si>
  <si>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</si>
  <si>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</si>
  <si>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</si>
  <si>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</si>
  <si>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</si>
  <si>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</si>
  <si>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</si>
  <si>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</si>
  <si>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</si>
  <si>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</si>
  <si>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</si>
  <si>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</si>
  <si>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</si>
  <si>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</si>
  <si>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</si>
  <si>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</si>
  <si>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</si>
  <si>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</si>
  <si>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</si>
  <si>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</si>
  <si>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</si>
  <si>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</si>
  <si>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</si>
  <si>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</si>
  <si>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</si>
  <si>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</si>
  <si>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</si>
  <si>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</si>
  <si>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</si>
  <si>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</si>
  <si>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</si>
  <si>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</si>
  <si>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</si>
  <si>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</si>
  <si>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</si>
  <si>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</si>
  <si>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</si>
  <si>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</si>
  <si>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</si>
  <si>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</si>
  <si>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</si>
  <si>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</si>
  <si>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</si>
  <si>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</si>
  <si>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</si>
  <si>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</si>
  <si>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</si>
  <si>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</si>
  <si>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</si>
  <si>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</si>
  <si>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</si>
  <si>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</si>
  <si>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</si>
  <si>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</si>
  <si>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</si>
  <si>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</si>
  <si>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</si>
  <si>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</si>
  <si>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</si>
  <si>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</si>
  <si>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</si>
  <si>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</si>
  <si>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</si>
  <si>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</si>
  <si>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</si>
  <si>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</si>
  <si>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</si>
  <si>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</si>
  <si>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</si>
  <si>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</si>
  <si>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</si>
  <si>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</si>
  <si>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</si>
  <si>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</si>
  <si>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</si>
  <si>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</si>
  <si>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</si>
  <si>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</si>
  <si>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</si>
  <si>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</si>
  <si>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</si>
  <si>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</si>
  <si>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</si>
  <si>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</si>
  <si>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</si>
  <si>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</si>
  <si>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</si>
  <si>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</si>
  <si>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</si>
  <si>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</si>
  <si>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</si>
  <si>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</si>
  <si>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</si>
  <si>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</si>
  <si>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</si>
  <si>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</si>
  <si>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</si>
  <si>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</si>
  <si>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</si>
  <si>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</si>
  <si>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</si>
  <si>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</si>
  <si>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</si>
  <si>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</si>
  <si>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</si>
  <si>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</si>
  <si>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</si>
  <si>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</si>
  <si>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</si>
  <si>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</si>
  <si>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</si>
  <si>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</si>
  <si>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</si>
  <si>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</si>
  <si>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</si>
  <si>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</si>
  <si>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</si>
  <si>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</si>
  <si>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</si>
  <si>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</si>
  <si>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</si>
  <si>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</si>
  <si>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</si>
  <si>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</si>
  <si>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</si>
  <si>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</si>
  <si>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</si>
  <si>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</si>
  <si>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</si>
  <si>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</si>
  <si>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</si>
  <si>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</si>
  <si>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</si>
  <si>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</si>
  <si>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</si>
  <si>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</si>
  <si>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</si>
  <si>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</si>
  <si>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</si>
  <si>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</si>
  <si>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</si>
  <si>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</si>
  <si>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</si>
  <si>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</si>
  <si>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</si>
  <si>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</si>
  <si>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</si>
  <si>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</si>
  <si>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</si>
  <si>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</si>
  <si>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</si>
  <si>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</si>
  <si>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</si>
  <si>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</si>
  <si>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</si>
  <si>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</si>
  <si>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</si>
  <si>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</si>
  <si>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</si>
  <si>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</si>
  <si>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</si>
  <si>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</si>
  <si>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</si>
  <si>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</si>
  <si>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</si>
  <si>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</si>
  <si>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</si>
  <si>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</si>
  <si>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</si>
  <si>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</si>
  <si>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</si>
  <si>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</si>
  <si>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</si>
  <si>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</si>
  <si>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</si>
  <si>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</si>
  <si>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</si>
  <si>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</si>
  <si>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</si>
  <si>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</si>
  <si>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</si>
  <si>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</si>
  <si>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</si>
  <si>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</si>
  <si>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</si>
  <si>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</si>
  <si>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</si>
  <si>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</si>
  <si>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</si>
  <si>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</si>
  <si>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</si>
  <si>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</si>
  <si>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</si>
  <si>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</si>
  <si>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</si>
  <si>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</si>
  <si>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</si>
  <si>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</si>
  <si>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</si>
  <si>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</si>
  <si>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</si>
  <si>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</si>
  <si>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</si>
  <si>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</si>
  <si>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</si>
  <si>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</si>
  <si>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</si>
  <si>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</si>
  <si>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</si>
  <si>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</si>
  <si>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</si>
  <si>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</si>
  <si>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</si>
  <si>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</si>
  <si>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</si>
  <si>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</si>
  <si>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</si>
  <si>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</si>
  <si>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</si>
  <si>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</si>
  <si>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</si>
  <si>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</si>
  <si>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</si>
  <si>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</si>
  <si>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</si>
  <si>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</si>
  <si>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</si>
  <si>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</si>
  <si>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</si>
  <si>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</si>
  <si>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</si>
  <si>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</si>
  <si>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</si>
  <si>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</si>
  <si>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</si>
  <si>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</si>
  <si>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</si>
  <si>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</si>
  <si>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</si>
  <si>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</si>
  <si>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</si>
  <si>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</si>
  <si>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</si>
  <si>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</si>
  <si>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</si>
  <si>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</si>
  <si>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</si>
  <si>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</si>
  <si>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</si>
  <si>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</si>
  <si>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</si>
  <si>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</si>
  <si>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</si>
  <si>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</si>
  <si>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</si>
  <si>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</si>
  <si>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</si>
  <si>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</si>
  <si>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</si>
  <si>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</si>
  <si>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</si>
  <si>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</si>
  <si>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</si>
  <si>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</si>
  <si>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</si>
  <si>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</si>
  <si>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</si>
  <si>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</si>
  <si>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</si>
  <si>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</si>
  <si>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</si>
  <si>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</si>
  <si>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</si>
  <si>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</si>
  <si>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</si>
  <si>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</si>
  <si>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</si>
  <si>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</si>
  <si>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</si>
  <si>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</si>
  <si>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</si>
  <si>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</si>
  <si>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</si>
  <si>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</si>
  <si>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</si>
  <si>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</si>
  <si>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</si>
  <si>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</si>
  <si>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</si>
  <si>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</si>
  <si>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</si>
  <si>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</si>
  <si>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</si>
  <si>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</si>
  <si>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</si>
  <si>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</si>
  <si>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</si>
  <si>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</si>
  <si>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</si>
  <si>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</si>
  <si>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</si>
  <si>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</si>
  <si>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</si>
  <si>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</si>
  <si>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</si>
  <si>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</si>
  <si>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</si>
  <si>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</si>
  <si>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</si>
  <si>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</si>
  <si>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</si>
  <si>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</si>
  <si>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</si>
  <si>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</si>
  <si>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</si>
  <si>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</si>
  <si>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</si>
  <si>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</si>
  <si>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</si>
  <si>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</si>
  <si>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</si>
  <si>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</si>
  <si>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</si>
  <si>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</si>
  <si>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</si>
  <si>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</si>
  <si>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</si>
  <si>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</si>
  <si>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</si>
  <si>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</si>
  <si>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</si>
  <si>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</si>
  <si>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</si>
  <si>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</si>
  <si>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</si>
  <si>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</si>
  <si>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</si>
  <si>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</si>
  <si>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</si>
  <si>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</si>
  <si>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</si>
  <si>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</si>
  <si>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</si>
  <si>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</si>
  <si>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</si>
  <si>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</si>
  <si>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</si>
  <si>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</si>
  <si>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</si>
  <si>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</si>
  <si>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</si>
  <si>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</si>
  <si>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</si>
  <si>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</si>
  <si>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</si>
  <si>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</si>
  <si>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</si>
  <si>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</si>
  <si>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</si>
  <si>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</si>
  <si>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</si>
  <si>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</si>
  <si>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</si>
  <si>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</si>
  <si>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</si>
  <si>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</si>
  <si>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</si>
  <si>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</si>
  <si>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</si>
  <si>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</si>
  <si>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</si>
  <si>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</si>
  <si>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</si>
  <si>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</si>
  <si>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</si>
  <si>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</si>
  <si>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</si>
  <si>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</si>
  <si>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</si>
  <si>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</si>
  <si>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</si>
  <si>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</si>
  <si>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</si>
  <si>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</si>
  <si>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</si>
  <si>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</si>
  <si>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</si>
  <si>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</si>
  <si>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</si>
  <si>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</si>
  <si>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</si>
  <si>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</si>
  <si>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</si>
  <si>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</si>
  <si>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</si>
  <si>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</si>
  <si>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</si>
  <si>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</si>
  <si>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</si>
  <si>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</si>
  <si>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</si>
  <si>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</si>
  <si>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</si>
  <si>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</si>
  <si>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</si>
  <si>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</si>
  <si>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</si>
  <si>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</si>
  <si>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</si>
  <si>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</si>
  <si>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</si>
  <si>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</si>
  <si>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</si>
  <si>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</si>
  <si>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</si>
  <si>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</si>
  <si>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</si>
  <si>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</si>
  <si>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</si>
  <si>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</si>
  <si>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</si>
  <si>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</si>
  <si>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</si>
  <si>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</si>
  <si>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</si>
  <si>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</si>
  <si>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</si>
  <si>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</si>
  <si>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</si>
  <si>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</si>
  <si>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</si>
  <si>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</si>
  <si>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</si>
  <si>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</si>
  <si>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</si>
  <si>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</si>
  <si>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</si>
  <si>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</si>
  <si>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</si>
  <si>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</si>
  <si>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</si>
  <si>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</si>
  <si>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</si>
  <si>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</si>
  <si>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</si>
  <si>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</si>
  <si>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</si>
  <si>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</si>
  <si>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</si>
  <si>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</si>
  <si>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</si>
  <si>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</si>
  <si>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</si>
  <si>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</si>
  <si>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</si>
  <si>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</si>
  <si>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</si>
  <si>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</si>
  <si>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</si>
  <si>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</si>
  <si>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</si>
  <si>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</si>
  <si>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</si>
  <si>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</si>
  <si>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</si>
  <si>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</si>
  <si>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</si>
  <si>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</si>
  <si>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</si>
  <si>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</si>
  <si>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</si>
  <si>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</si>
  <si>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</si>
  <si>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</si>
  <si>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</si>
  <si>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</si>
  <si>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</si>
  <si>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</si>
  <si>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</si>
  <si>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</si>
  <si>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</si>
  <si>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</si>
  <si>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</si>
  <si>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</si>
  <si>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</si>
  <si>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</si>
  <si>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</si>
  <si>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</si>
  <si>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</si>
  <si>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</si>
  <si>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</si>
  <si>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</si>
  <si>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</si>
  <si>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</si>
  <si>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</si>
  <si>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</si>
  <si>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</si>
  <si>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</si>
  <si>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</si>
  <si>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</si>
  <si>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</si>
  <si>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</si>
  <si>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</si>
  <si>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</si>
  <si>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</si>
  <si>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</si>
  <si>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</si>
  <si>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</si>
  <si>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</si>
  <si>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</si>
  <si>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</si>
  <si>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</si>
  <si>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</si>
  <si>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</si>
  <si>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</si>
  <si>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</si>
  <si>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</si>
  <si>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</si>
  <si>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</si>
  <si>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</si>
  <si>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</si>
  <si>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</si>
  <si>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</si>
  <si>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</si>
  <si>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</si>
  <si>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</si>
  <si>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</si>
  <si>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</si>
  <si>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</si>
  <si>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</si>
  <si>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</si>
  <si>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</si>
  <si>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</si>
  <si>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</si>
  <si>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</si>
  <si>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</si>
  <si>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</si>
  <si>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</si>
  <si>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</si>
  <si>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</si>
  <si>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</si>
  <si>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</si>
  <si>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</si>
  <si>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</si>
  <si>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</si>
  <si>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</si>
  <si>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</si>
  <si>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</si>
  <si>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</si>
  <si>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</si>
  <si>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</si>
  <si>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</si>
  <si>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</si>
  <si>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</si>
  <si>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</si>
  <si>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</si>
  <si>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</si>
  <si>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</si>
  <si>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</si>
  <si>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</si>
  <si>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</si>
  <si>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</si>
  <si>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</si>
  <si>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</si>
  <si>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</si>
  <si>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</si>
  <si>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</si>
  <si>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</si>
  <si>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</si>
  <si>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</si>
  <si>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</si>
  <si>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</si>
  <si>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</si>
  <si>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</si>
  <si>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</si>
  <si>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</si>
  <si>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</si>
  <si>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</si>
  <si>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</si>
  <si>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</si>
  <si>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</si>
  <si>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</si>
  <si>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</si>
  <si>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</si>
  <si>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</si>
  <si>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</si>
  <si>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</si>
  <si>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</si>
  <si>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</si>
  <si>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</si>
  <si>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</si>
  <si>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</si>
  <si>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</si>
  <si>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</si>
  <si>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</si>
  <si>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</si>
  <si>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</si>
  <si>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</si>
  <si>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</si>
  <si>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</si>
  <si>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</si>
  <si>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</si>
  <si>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</si>
  <si>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</si>
  <si>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</si>
  <si>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</si>
  <si>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</si>
  <si>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</si>
  <si>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</si>
  <si>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</si>
  <si>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</si>
  <si>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</si>
  <si>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</si>
  <si>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</si>
  <si>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</si>
  <si>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</si>
  <si>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</si>
  <si>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</si>
  <si>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</si>
  <si>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</si>
  <si>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</si>
  <si>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</si>
  <si>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</si>
  <si>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</si>
  <si>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</si>
  <si>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</si>
  <si>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</si>
  <si>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</si>
  <si>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</si>
  <si>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</si>
  <si>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</si>
  <si>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</si>
  <si>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</si>
  <si>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</si>
  <si>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</si>
  <si>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</si>
  <si>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</si>
  <si>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</si>
  <si>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</si>
  <si>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</si>
  <si>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</si>
  <si>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</si>
  <si>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</si>
  <si>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</si>
  <si>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</si>
  <si>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</si>
  <si>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</si>
  <si>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</si>
  <si>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</si>
  <si>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</si>
  <si>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</si>
  <si>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</si>
  <si>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</si>
  <si>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</si>
  <si>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</si>
  <si>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</si>
  <si>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</si>
  <si>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</si>
  <si>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</si>
  <si>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</si>
  <si>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</si>
  <si>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</si>
  <si>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</si>
  <si>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</si>
  <si>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</si>
  <si>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</si>
  <si>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</si>
  <si>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</si>
  <si>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</si>
  <si>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</si>
  <si>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</si>
  <si>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</si>
  <si>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</si>
  <si>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</si>
  <si>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</si>
  <si>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</si>
  <si>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</si>
  <si>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</si>
  <si>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</si>
  <si>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</si>
  <si>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</si>
  <si>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</si>
  <si>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</si>
  <si>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</si>
  <si>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</si>
  <si>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</si>
  <si>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</si>
  <si>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</si>
  <si>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</si>
  <si>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</si>
  <si>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</si>
  <si>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</si>
  <si>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</si>
  <si>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</si>
  <si>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</si>
  <si>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</si>
  <si>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</si>
  <si>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</si>
  <si>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</si>
  <si>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</si>
  <si>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</si>
  <si>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</si>
  <si>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</si>
  <si>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</si>
  <si>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</si>
  <si>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</si>
  <si>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</si>
  <si>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</si>
  <si>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</si>
  <si>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</si>
  <si>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</si>
  <si>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</si>
  <si>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</si>
  <si>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</si>
  <si>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</si>
  <si>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</si>
  <si>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</si>
  <si>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</si>
  <si>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</si>
  <si>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</si>
  <si>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</si>
  <si>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</si>
  <si>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</si>
  <si>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</si>
  <si>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</si>
  <si>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</si>
  <si>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</si>
  <si>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</si>
  <si>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</si>
  <si>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</si>
  <si>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</si>
  <si>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</si>
  <si>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</si>
  <si>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</si>
  <si>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</si>
  <si>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</si>
  <si>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</si>
  <si>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</si>
  <si>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</si>
  <si>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</si>
  <si>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</si>
  <si>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</si>
  <si>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</si>
  <si>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</si>
  <si>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</si>
  <si>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</si>
  <si>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</si>
  <si>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</si>
  <si>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</si>
  <si>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</si>
  <si>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</si>
  <si>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</si>
  <si>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</si>
  <si>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</si>
  <si>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</si>
  <si>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</si>
  <si>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</si>
  <si>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</si>
  <si>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</si>
  <si>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</si>
  <si>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</si>
  <si>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</si>
  <si>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</si>
  <si>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</si>
  <si>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</si>
  <si>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</si>
  <si>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</si>
  <si>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</si>
  <si>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</si>
  <si>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</si>
  <si>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</si>
  <si>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</si>
  <si>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</si>
  <si>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</si>
  <si>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</si>
  <si>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</si>
  <si>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</si>
  <si>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</si>
  <si>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</si>
  <si>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</si>
  <si>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</si>
  <si>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</si>
  <si>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</si>
  <si>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</si>
  <si>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</si>
  <si>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</si>
  <si>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</si>
  <si>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</si>
  <si>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</si>
  <si>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</si>
  <si>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</si>
  <si>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</si>
  <si>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</si>
  <si>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</si>
  <si>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</si>
  <si>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</si>
  <si>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</si>
  <si>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</si>
  <si>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</si>
  <si>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</si>
  <si>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</si>
  <si>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</si>
  <si>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</si>
  <si>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</si>
  <si>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</si>
  <si>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</si>
  <si>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</si>
  <si>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</si>
  <si>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</si>
  <si>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</si>
  <si>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</si>
  <si>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</si>
  <si>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</si>
  <si>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</si>
  <si>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</si>
  <si>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</si>
  <si>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</si>
  <si>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</si>
  <si>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</si>
  <si>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</si>
  <si>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</si>
  <si>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</si>
  <si>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</si>
  <si>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</si>
  <si>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</si>
  <si>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</si>
  <si>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</si>
  <si>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</si>
  <si>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</si>
  <si>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</si>
  <si>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</si>
  <si>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</si>
  <si>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</si>
  <si>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</si>
  <si>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</si>
  <si>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</si>
  <si>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</si>
  <si>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</si>
  <si>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</si>
  <si>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</si>
  <si>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</si>
  <si>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</si>
  <si>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</si>
  <si>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</si>
  <si>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</si>
  <si>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</si>
  <si>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</si>
  <si>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</si>
  <si>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</si>
  <si>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</si>
  <si>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</si>
  <si>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</si>
  <si>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</si>
  <si>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</si>
  <si>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</si>
  <si>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</si>
  <si>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</si>
  <si>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</si>
  <si>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</si>
  <si>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</si>
  <si>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</si>
  <si>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</si>
  <si>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</si>
  <si>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</si>
  <si>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</si>
  <si>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</si>
  <si>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</si>
  <si>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</si>
  <si>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</si>
  <si>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</si>
  <si>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</si>
  <si>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</si>
  <si>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</si>
  <si>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</si>
  <si>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</si>
  <si>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</si>
  <si>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</si>
  <si>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</si>
  <si>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</si>
  <si>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</si>
  <si>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</si>
  <si>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</si>
  <si>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</si>
  <si>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</si>
  <si>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</si>
  <si>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</si>
  <si>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</si>
  <si>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</si>
  <si>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</si>
  <si>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</si>
  <si>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</si>
  <si>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</si>
  <si>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</si>
  <si>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</si>
  <si>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</si>
  <si>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</si>
  <si>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</si>
  <si>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</si>
  <si>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</si>
  <si>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</si>
  <si>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</si>
  <si>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</si>
  <si>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</si>
  <si>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</si>
  <si>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</si>
  <si>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</si>
  <si>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</si>
  <si>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</si>
  <si>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</si>
  <si>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</si>
  <si>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</si>
  <si>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</si>
  <si>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</si>
  <si>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</si>
  <si>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</si>
  <si>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</si>
  <si>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</si>
  <si>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</si>
  <si>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</si>
  <si>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</si>
  <si>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</si>
  <si>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</si>
  <si>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</si>
  <si>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</si>
  <si>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</si>
  <si>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</si>
  <si>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</si>
  <si>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</si>
  <si>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</si>
  <si>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</si>
  <si>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</si>
  <si>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</si>
  <si>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</si>
  <si>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</si>
  <si>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</si>
  <si>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</si>
  <si>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</si>
  <si>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</si>
  <si>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</si>
  <si>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</si>
  <si>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</si>
  <si>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</si>
  <si>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</si>
  <si>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</si>
  <si>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</si>
  <si>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</si>
  <si>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</si>
  <si>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</si>
  <si>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</si>
  <si>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</si>
  <si>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</si>
  <si>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</si>
  <si>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</si>
  <si>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</si>
  <si>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</si>
  <si>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</si>
  <si>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</si>
  <si>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</si>
  <si>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</si>
  <si>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</si>
  <si>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</si>
  <si>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</si>
  <si>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</si>
  <si>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</si>
  <si>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</si>
  <si>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</si>
  <si>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</si>
  <si>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</si>
  <si>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</si>
  <si>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</si>
  <si>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</si>
  <si>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</si>
  <si>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</si>
  <si>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</si>
  <si>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</si>
  <si>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</si>
  <si>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</si>
  <si>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</si>
  <si>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</si>
  <si>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</si>
  <si>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</si>
  <si>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</si>
  <si>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</si>
  <si>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</si>
  <si>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</si>
  <si>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</si>
  <si>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</si>
  <si>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</si>
  <si>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</si>
  <si>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</si>
  <si>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</si>
  <si>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</si>
  <si>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</si>
  <si>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</si>
  <si>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</si>
  <si>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</si>
  <si>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</si>
  <si>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</si>
  <si>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</si>
  <si>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</si>
  <si>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</si>
  <si>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</si>
  <si>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</si>
  <si>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</si>
  <si>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</si>
  <si>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</si>
  <si>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</si>
  <si>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</si>
  <si>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</si>
  <si>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</si>
  <si>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</si>
  <si>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</si>
  <si>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</si>
  <si>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</si>
  <si>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</si>
  <si>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</si>
  <si>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</si>
  <si>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</si>
  <si>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</si>
  <si>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</si>
  <si>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</si>
  <si>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</si>
  <si>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</si>
  <si>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</si>
  <si>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</si>
  <si>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</si>
  <si>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</si>
  <si>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</si>
  <si>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</si>
  <si>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</si>
  <si>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</si>
  <si>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</si>
  <si>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</si>
  <si>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</si>
  <si>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</si>
  <si>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</si>
  <si>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</si>
  <si>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</si>
  <si>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</si>
  <si>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</si>
  <si>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</si>
  <si>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</si>
  <si>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</si>
  <si>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</si>
  <si>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</si>
  <si>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</si>
  <si>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</si>
  <si>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</si>
  <si>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</si>
  <si>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</si>
  <si>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</si>
  <si>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</si>
  <si>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</si>
  <si>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</si>
  <si>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</si>
  <si>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</si>
  <si>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</si>
  <si>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</si>
  <si>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</si>
  <si>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</si>
  <si>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</si>
  <si>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</si>
  <si>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</si>
  <si>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</si>
  <si>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</si>
  <si>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</si>
  <si>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</si>
  <si>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</si>
  <si>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</si>
  <si>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</si>
  <si>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</si>
  <si>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</si>
  <si>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</si>
  <si>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</si>
  <si>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</si>
  <si>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</si>
  <si>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</si>
  <si>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</si>
  <si>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</si>
  <si>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</si>
  <si>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</si>
  <si>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</si>
  <si>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</si>
  <si>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</si>
  <si>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</si>
  <si>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</si>
  <si>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</si>
  <si>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</si>
  <si>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</si>
  <si>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</si>
  <si>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</si>
  <si>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</si>
  <si>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</si>
  <si>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</si>
  <si>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</si>
  <si>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</si>
  <si>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</si>
  <si>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</si>
  <si>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</si>
  <si>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</si>
  <si>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</si>
  <si>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</si>
  <si>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</si>
  <si>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</si>
  <si>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</si>
  <si>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</si>
  <si>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</si>
  <si>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</si>
  <si>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</si>
  <si>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</si>
  <si>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</si>
  <si>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</si>
  <si>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</si>
  <si>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</si>
  <si>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</si>
  <si>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</si>
  <si>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</si>
  <si>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</si>
  <si>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</si>
  <si>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</si>
  <si>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</si>
  <si>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</si>
  <si>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</si>
  <si>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</si>
  <si>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</si>
  <si>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</si>
  <si>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</si>
  <si>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</si>
  <si>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</si>
  <si>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</si>
  <si>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</si>
  <si>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</si>
  <si>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</si>
  <si>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</si>
  <si>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</si>
  <si>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</si>
  <si>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</si>
  <si>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</si>
  <si>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</si>
  <si>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</si>
  <si>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</si>
  <si>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</si>
  <si>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</si>
  <si>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</si>
  <si>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</si>
  <si>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</si>
  <si>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</si>
  <si>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</si>
  <si>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</si>
  <si>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</si>
  <si>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</si>
  <si>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</si>
  <si>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</si>
  <si>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</si>
  <si>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</si>
  <si>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</si>
  <si>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</si>
  <si>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</si>
  <si>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</si>
  <si>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</si>
  <si>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</si>
  <si>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</si>
  <si>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</si>
  <si>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</si>
  <si>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</si>
  <si>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</si>
  <si>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</si>
  <si>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</si>
  <si>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</si>
  <si>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</si>
  <si>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</si>
  <si>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</si>
  <si>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</si>
  <si>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</si>
  <si>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</si>
  <si>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</si>
  <si>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</si>
  <si>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</si>
  <si>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</si>
  <si>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</si>
  <si>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</si>
  <si>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</si>
  <si>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</si>
  <si>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</si>
  <si>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</si>
  <si>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</si>
  <si>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</si>
  <si>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</si>
  <si>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</si>
  <si>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</si>
  <si>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</si>
  <si>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</si>
  <si>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</si>
  <si>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</si>
  <si>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</si>
  <si>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</si>
  <si>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</si>
  <si>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</si>
  <si>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</si>
  <si>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</si>
  <si>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</si>
  <si>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</si>
  <si>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</si>
  <si>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</si>
  <si>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</si>
  <si>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</si>
  <si>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</si>
  <si>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</si>
  <si>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</si>
  <si>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</si>
  <si>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</si>
  <si>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</si>
  <si>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</si>
  <si>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</si>
  <si>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</si>
  <si>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</si>
  <si>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</si>
  <si>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</si>
  <si>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</si>
  <si>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</si>
  <si>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</si>
  <si>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</si>
  <si>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</si>
  <si>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</si>
  <si>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</si>
  <si>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</si>
  <si>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</si>
  <si>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</si>
  <si>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</si>
  <si>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</si>
  <si>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</si>
  <si>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</si>
  <si>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</si>
  <si>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</si>
  <si>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</si>
  <si>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</si>
  <si>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</si>
  <si>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</si>
  <si>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</si>
  <si>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</si>
  <si>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</si>
  <si>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</si>
  <si>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</si>
  <si>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</si>
  <si>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</si>
  <si>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</si>
  <si>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</si>
  <si>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</si>
  <si>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</si>
  <si>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</si>
  <si>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</si>
  <si>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</si>
  <si>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</si>
  <si>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</si>
  <si>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</si>
  <si>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</si>
  <si>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</si>
  <si>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</si>
  <si>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</si>
  <si>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</si>
  <si>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</si>
  <si>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</si>
  <si>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</si>
  <si>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</si>
  <si>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</si>
  <si>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</si>
  <si>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</si>
  <si>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</si>
  <si>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</si>
  <si>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</si>
  <si>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</si>
  <si>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</si>
  <si>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</si>
  <si>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</si>
  <si>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</si>
  <si>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</si>
  <si>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</si>
  <si>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</si>
  <si>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</si>
  <si>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</si>
  <si>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</si>
  <si>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</si>
  <si>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</si>
  <si>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</si>
  <si>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</si>
  <si>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</si>
  <si>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</si>
  <si>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</si>
  <si>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</si>
  <si>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</si>
  <si>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</si>
  <si>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</si>
  <si>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</si>
  <si>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</si>
  <si>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</si>
  <si>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</si>
  <si>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</si>
  <si>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</si>
  <si>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</si>
  <si>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</si>
  <si>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</si>
  <si>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</si>
  <si>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</si>
  <si>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</si>
  <si>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</si>
  <si>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</si>
  <si>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</si>
  <si>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</si>
  <si>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</si>
  <si>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</si>
  <si>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</si>
  <si>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</si>
  <si>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</si>
  <si>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</si>
  <si>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</si>
  <si>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</si>
  <si>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</si>
  <si>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</si>
  <si>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</si>
  <si>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</si>
  <si>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</si>
  <si>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</si>
  <si>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</si>
  <si>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</si>
  <si>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</si>
  <si>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</si>
  <si>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</si>
  <si>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</si>
  <si>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</si>
  <si>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</si>
  <si>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</si>
  <si>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</si>
  <si>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</si>
  <si>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</si>
  <si>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</si>
  <si>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</si>
  <si>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</si>
  <si>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</si>
  <si>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</si>
  <si>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</si>
  <si>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</si>
  <si>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</si>
  <si>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</si>
  <si>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</si>
  <si>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</si>
  <si>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</si>
  <si>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</si>
  <si>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</si>
  <si>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</si>
  <si>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</si>
  <si>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</si>
  <si>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</si>
  <si>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</si>
  <si>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</si>
  <si>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</si>
  <si>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</si>
  <si>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</si>
  <si>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</si>
  <si>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</si>
  <si>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</si>
  <si>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</si>
  <si>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</si>
  <si>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</si>
  <si>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</si>
  <si>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</si>
  <si>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</si>
  <si>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</si>
  <si>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</si>
  <si>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</si>
  <si>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</si>
  <si>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</si>
  <si>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</si>
  <si>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</si>
  <si>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</si>
  <si>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</si>
  <si>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</si>
  <si>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</si>
  <si>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</si>
  <si>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</si>
  <si>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</si>
  <si>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</si>
  <si>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</si>
  <si>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</si>
  <si>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</si>
  <si>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</si>
  <si>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</si>
  <si>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</si>
  <si>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</si>
  <si>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</si>
  <si>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</si>
  <si>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</si>
  <si>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</si>
  <si>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</si>
  <si>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</si>
  <si>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</si>
  <si>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</si>
  <si>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</si>
  <si>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</si>
  <si>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</si>
  <si>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</si>
  <si>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</si>
  <si>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</si>
  <si>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</si>
  <si>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</si>
  <si>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</si>
  <si>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</si>
  <si>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</si>
  <si>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</si>
  <si>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</si>
  <si>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</si>
  <si>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</si>
  <si>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</si>
  <si>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</si>
  <si>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</si>
  <si>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</si>
  <si>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</si>
  <si>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</si>
  <si>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</si>
  <si>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</si>
  <si>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</si>
  <si>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</si>
  <si>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</si>
  <si>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</si>
  <si>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</si>
  <si>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</si>
  <si>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</si>
  <si>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</si>
  <si>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</si>
  <si>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</si>
  <si>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</si>
  <si>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</si>
  <si>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</si>
  <si>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</si>
  <si>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</si>
  <si>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</si>
  <si>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</si>
  <si>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</si>
  <si>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</si>
  <si>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</si>
  <si>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</si>
  <si>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</si>
  <si>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</si>
  <si>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</si>
  <si>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</si>
  <si>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</si>
  <si>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</si>
  <si>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</si>
  <si>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</si>
  <si>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</si>
  <si>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</si>
  <si>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</si>
  <si>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</si>
  <si>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</si>
  <si>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</si>
  <si>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</si>
  <si>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</si>
  <si>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</si>
  <si>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</si>
  <si>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</si>
  <si>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</si>
  <si>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</si>
  <si>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</si>
  <si>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</si>
  <si>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</si>
  <si>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</si>
  <si>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</si>
  <si>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</si>
  <si>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</si>
  <si>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</si>
  <si>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</si>
  <si>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</si>
  <si>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</si>
  <si>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</si>
  <si>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</si>
  <si>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</si>
  <si>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</si>
  <si>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</si>
  <si>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</si>
  <si>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</si>
  <si>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</si>
  <si>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</si>
  <si>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</si>
  <si>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</si>
  <si>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</si>
  <si>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</si>
  <si>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</si>
  <si>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</si>
  <si>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</si>
  <si>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</si>
  <si>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</si>
  <si>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</si>
  <si>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</si>
  <si>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</si>
  <si>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</si>
  <si>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</si>
  <si>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</si>
  <si>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</si>
  <si>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</si>
  <si>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</si>
  <si>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</si>
  <si>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</si>
  <si>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</si>
  <si>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</si>
  <si>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</si>
  <si>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</si>
  <si>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</si>
  <si>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</si>
  <si>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</si>
  <si>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</si>
  <si>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</si>
  <si>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</si>
  <si>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</si>
  <si>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</si>
  <si>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</si>
  <si>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</si>
  <si>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</si>
  <si>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</si>
  <si>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</si>
  <si>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</si>
  <si>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</si>
  <si>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</si>
  <si>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</si>
  <si>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</si>
  <si>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</si>
  <si>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</si>
  <si>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</si>
  <si>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</si>
  <si>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</si>
  <si>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</si>
  <si>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</si>
  <si>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</si>
  <si>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</si>
  <si>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</si>
  <si>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</si>
  <si>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</si>
  <si>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</si>
  <si>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</si>
  <si>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</si>
  <si>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</si>
  <si>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</si>
  <si>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</si>
  <si>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</si>
  <si>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</si>
  <si>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</si>
  <si>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</si>
  <si>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</si>
  <si>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</si>
  <si>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</si>
  <si>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</si>
  <si>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</si>
  <si>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</si>
  <si>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</si>
  <si>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</si>
  <si>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</si>
  <si>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</si>
  <si>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</si>
  <si>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</si>
  <si>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</si>
  <si>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</si>
  <si>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</si>
  <si>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</si>
  <si>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</si>
  <si>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</si>
  <si>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</si>
  <si>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</si>
  <si>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</si>
  <si>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</si>
  <si>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</si>
  <si>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</si>
  <si>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</si>
  <si>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</si>
  <si>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</si>
  <si>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</si>
  <si>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</si>
  <si>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</si>
  <si>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</si>
  <si>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</si>
  <si>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</si>
  <si>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</si>
  <si>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</si>
  <si>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</si>
  <si>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</si>
  <si>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</si>
  <si>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</si>
  <si>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</si>
  <si>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</si>
  <si>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</si>
  <si>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</si>
  <si>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</si>
  <si>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</si>
  <si>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</si>
  <si>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</si>
  <si>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</si>
  <si>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</si>
  <si>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</si>
  <si>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</si>
  <si>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</si>
  <si>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</si>
  <si>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</si>
  <si>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</si>
  <si>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</si>
  <si>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</si>
  <si>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</si>
  <si>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</si>
  <si>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</si>
  <si>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</si>
  <si>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</si>
  <si>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</si>
  <si>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</si>
  <si>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</si>
  <si>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</si>
  <si>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</si>
  <si>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</si>
  <si>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</si>
  <si>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</si>
  <si>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</si>
  <si>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</si>
  <si>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</si>
  <si>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</si>
  <si>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</si>
  <si>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</si>
  <si>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</si>
  <si>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</si>
  <si>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</si>
  <si>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</si>
  <si>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</si>
  <si>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</si>
  <si>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</si>
  <si>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</si>
  <si>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</si>
  <si>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</si>
  <si>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</si>
  <si>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</si>
  <si>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</si>
  <si>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</si>
  <si>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</si>
  <si>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</si>
  <si>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</si>
  <si>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</si>
  <si>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</si>
  <si>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</si>
  <si>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</si>
  <si>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</si>
  <si>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</si>
  <si>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</si>
  <si>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</si>
  <si>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</si>
  <si>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</si>
  <si>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</si>
  <si>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</si>
  <si>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</si>
  <si>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</si>
  <si>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</si>
  <si>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</si>
  <si>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</si>
  <si>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</si>
  <si>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</si>
  <si>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</si>
  <si>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</si>
  <si>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</si>
  <si>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</si>
  <si>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</si>
  <si>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</si>
  <si>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</si>
  <si>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</si>
  <si>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</si>
  <si>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</si>
  <si>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</si>
  <si>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</si>
  <si>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</si>
  <si>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</si>
  <si>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</si>
  <si>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</si>
  <si>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</si>
  <si>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</si>
  <si>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</si>
  <si>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</si>
  <si>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</si>
  <si>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</si>
  <si>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</si>
  <si>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</si>
  <si>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</si>
  <si>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</si>
  <si>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</si>
  <si>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</si>
  <si>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</si>
  <si>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</si>
  <si>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</si>
  <si>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</si>
  <si>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</si>
  <si>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</si>
  <si>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</si>
  <si>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</si>
  <si>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</si>
  <si>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</si>
  <si>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</si>
  <si>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</si>
  <si>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</si>
  <si>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</si>
  <si>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</si>
  <si>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</si>
  <si>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</si>
  <si>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</si>
  <si>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</si>
  <si>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</si>
  <si>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</si>
  <si>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</si>
  <si>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</si>
  <si>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</si>
  <si>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</si>
  <si>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</si>
  <si>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</si>
  <si>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</si>
  <si>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</si>
  <si>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</si>
  <si>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</si>
  <si>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</si>
  <si>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</si>
  <si>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</si>
  <si>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</si>
  <si>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</si>
  <si>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</si>
  <si>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</si>
  <si>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</si>
  <si>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</si>
  <si>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</si>
  <si>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</si>
  <si>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</si>
  <si>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</si>
  <si>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</si>
  <si>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</si>
  <si>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</si>
  <si>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</si>
  <si>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</si>
  <si>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</si>
  <si>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</si>
  <si>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</si>
  <si>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</si>
  <si>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</si>
  <si>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</si>
  <si>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</si>
  <si>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</si>
  <si>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</si>
  <si>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</si>
  <si>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</si>
  <si>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</si>
  <si>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</si>
  <si>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</si>
  <si>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</si>
  <si>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</si>
  <si>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</si>
  <si>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</si>
  <si>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</si>
  <si>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</si>
  <si>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</si>
  <si>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</si>
  <si>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</si>
  <si>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</si>
  <si>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</si>
  <si>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</si>
  <si>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</si>
  <si>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</si>
  <si>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</si>
  <si>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</si>
  <si>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</si>
  <si>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</si>
  <si>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</si>
  <si>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</si>
  <si>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</si>
  <si>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</si>
  <si>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</si>
  <si>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</si>
  <si>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</si>
  <si>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</si>
  <si>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</si>
  <si>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</si>
  <si>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</si>
  <si>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</si>
  <si>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</si>
  <si>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</si>
  <si>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</si>
  <si>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</si>
  <si>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</si>
  <si>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</si>
  <si>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</si>
  <si>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</si>
  <si>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</si>
  <si>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</si>
  <si>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</si>
  <si>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</si>
  <si>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</si>
  <si>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</si>
  <si>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</si>
  <si>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</si>
  <si>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</si>
  <si>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</si>
  <si>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</si>
  <si>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</si>
  <si>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</si>
  <si>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</si>
  <si>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</si>
  <si>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</si>
  <si>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</si>
  <si>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</si>
  <si>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</si>
  <si>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</si>
  <si>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</si>
  <si>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</si>
  <si>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</si>
  <si>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</si>
  <si>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</si>
  <si>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</si>
  <si>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</si>
  <si>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</si>
  <si>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</si>
  <si>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</si>
  <si>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</si>
  <si>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</si>
  <si>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</si>
  <si>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</si>
  <si>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</si>
  <si>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</si>
  <si>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</si>
  <si>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</si>
  <si>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</si>
  <si>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</si>
  <si>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</si>
  <si>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</si>
  <si>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</si>
  <si>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</si>
  <si>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</si>
  <si>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</si>
  <si>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</si>
  <si>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</si>
  <si>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</si>
  <si>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</si>
  <si>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</si>
  <si>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</si>
  <si>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</si>
  <si>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</si>
  <si>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</si>
  <si>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</si>
  <si>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</si>
  <si>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</si>
  <si>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</si>
  <si>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</si>
  <si>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</si>
  <si>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</si>
  <si>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</si>
  <si>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</si>
  <si>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</si>
  <si>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</si>
  <si>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</si>
  <si>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</si>
  <si>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</si>
  <si>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</si>
  <si>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</si>
  <si>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</si>
  <si>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</si>
  <si>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</si>
  <si>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</si>
  <si>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</si>
  <si>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</si>
  <si>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</si>
  <si>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</si>
  <si>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</si>
  <si>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</si>
  <si>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</si>
  <si>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</si>
  <si>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</si>
  <si>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</si>
  <si>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</si>
  <si>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</si>
  <si>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</si>
  <si>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</si>
  <si>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</si>
  <si>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</si>
  <si>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</si>
  <si>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</si>
  <si>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</si>
  <si>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</si>
  <si>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</si>
  <si>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</si>
  <si>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</si>
  <si>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</si>
  <si>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</si>
  <si>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</si>
  <si>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</si>
  <si>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</si>
  <si>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</si>
  <si>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</si>
  <si>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</si>
  <si>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</si>
  <si>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</si>
  <si>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</si>
  <si>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</si>
  <si>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</si>
  <si>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</si>
  <si>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</si>
  <si>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</si>
  <si>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</si>
  <si>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</si>
  <si>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</si>
  <si>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</si>
  <si>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</si>
  <si>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</si>
  <si>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</si>
  <si>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</si>
  <si>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</si>
  <si>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</si>
  <si>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</si>
  <si>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</si>
  <si>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</si>
  <si>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</si>
  <si>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</si>
  <si>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</si>
  <si>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</si>
  <si>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</si>
  <si>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</si>
  <si>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</si>
  <si>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</si>
  <si>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</si>
  <si>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</si>
  <si>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</si>
  <si>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</si>
  <si>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</si>
  <si>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</si>
  <si>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</si>
  <si>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</si>
  <si>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</si>
  <si>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</si>
  <si>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</si>
  <si>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</si>
  <si>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</si>
  <si>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</si>
  <si>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</si>
  <si>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</si>
  <si>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</si>
  <si>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</si>
  <si>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</si>
  <si>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</si>
  <si>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</si>
  <si>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</si>
  <si>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</si>
  <si>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</si>
  <si>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</si>
  <si>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</si>
  <si>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</si>
  <si>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</si>
  <si>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</si>
  <si>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</si>
  <si>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</si>
  <si>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</si>
  <si>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</si>
  <si>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</si>
  <si>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</si>
  <si>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</si>
  <si>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</si>
  <si>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</si>
  <si>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</si>
  <si>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</si>
  <si>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</si>
  <si>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</si>
  <si>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</si>
  <si>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</si>
  <si>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</si>
  <si>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</si>
  <si>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</si>
  <si>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</si>
  <si>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</si>
  <si>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</si>
  <si>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</si>
  <si>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</si>
  <si>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</si>
  <si>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</si>
  <si>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</si>
  <si>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</si>
  <si>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</si>
  <si>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</si>
  <si>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</si>
  <si>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</si>
  <si>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</si>
  <si>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</si>
  <si>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</si>
  <si>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</si>
  <si>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</si>
  <si>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</si>
  <si>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</si>
  <si>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</si>
  <si>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</si>
  <si>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</si>
  <si>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</si>
  <si>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</si>
  <si>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</si>
  <si>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</si>
  <si>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</si>
  <si>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</si>
  <si>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</si>
  <si>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</si>
  <si>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</si>
  <si>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</si>
  <si>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</si>
  <si>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</si>
  <si>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</si>
  <si>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</si>
  <si>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</si>
  <si>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</si>
  <si>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</si>
  <si>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</si>
  <si>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</si>
  <si>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</si>
  <si>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</si>
  <si>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</si>
  <si>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</si>
  <si>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</si>
  <si>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</si>
  <si>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</si>
  <si>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</si>
  <si>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</si>
  <si>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</si>
  <si>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</si>
  <si>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</si>
  <si>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</si>
  <si>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</si>
  <si>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</si>
  <si>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</si>
  <si>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</si>
  <si>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</si>
  <si>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</si>
  <si>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</si>
  <si>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</si>
  <si>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</si>
  <si>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</si>
  <si>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</si>
  <si>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</si>
  <si>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</si>
  <si>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</si>
  <si>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</si>
  <si>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</si>
  <si>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</si>
  <si>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</si>
  <si>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</si>
  <si>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</si>
  <si>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</si>
  <si>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</si>
  <si>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</si>
  <si>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</si>
  <si>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</si>
  <si>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</si>
  <si>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</si>
  <si>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</si>
  <si>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</si>
  <si>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</si>
  <si>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</si>
  <si>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</si>
  <si>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</si>
  <si>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</si>
  <si>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</si>
  <si>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</si>
  <si>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</si>
  <si>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</si>
  <si>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</si>
  <si>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</si>
  <si>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</si>
  <si>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</si>
  <si>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</si>
  <si>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</si>
  <si>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</si>
  <si>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</si>
  <si>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</si>
  <si>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</si>
  <si>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</si>
  <si>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</si>
  <si>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</si>
  <si>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</si>
  <si>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</si>
  <si>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</si>
  <si>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</si>
  <si>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</si>
  <si>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</si>
  <si>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</si>
  <si>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</si>
  <si>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</si>
  <si>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</si>
  <si>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</si>
  <si>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</si>
  <si>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</si>
  <si>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</si>
  <si>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</si>
  <si>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</si>
  <si>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</si>
  <si>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</si>
  <si>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</si>
  <si>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</si>
  <si>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</si>
  <si>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</si>
  <si>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</si>
  <si>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</si>
  <si>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</si>
  <si>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</si>
  <si>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</si>
  <si>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</si>
  <si>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</si>
  <si>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</si>
  <si>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</si>
  <si>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</si>
  <si>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</si>
  <si>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</si>
  <si>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</si>
  <si>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</si>
  <si>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</si>
  <si>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</si>
  <si>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</si>
  <si>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</si>
  <si>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</si>
  <si>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</si>
  <si>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</si>
  <si>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</si>
  <si>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</si>
  <si>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</si>
  <si>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</si>
  <si>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</si>
  <si>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</si>
  <si>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</si>
  <si>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</si>
  <si>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</si>
  <si>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</si>
  <si>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</si>
  <si>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</si>
  <si>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</si>
  <si>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</si>
  <si>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</si>
  <si>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</si>
  <si>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</si>
  <si>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</si>
  <si>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</si>
  <si>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</si>
  <si>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</si>
  <si>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</si>
  <si>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</si>
  <si>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</si>
  <si>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</si>
  <si>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</si>
  <si>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</si>
  <si>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</si>
  <si>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</si>
  <si>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</si>
  <si>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</si>
  <si>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</si>
  <si>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</si>
  <si>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</si>
  <si>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</si>
  <si>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</si>
  <si>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</si>
  <si>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</si>
  <si>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</si>
  <si>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</si>
  <si>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</si>
  <si>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</si>
  <si>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</si>
  <si>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</si>
  <si>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</si>
  <si>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</si>
  <si>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</si>
  <si>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</si>
  <si>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</si>
  <si>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</si>
  <si>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</si>
  <si>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</si>
  <si>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</si>
  <si>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</si>
  <si>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</si>
  <si>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</si>
  <si>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</si>
  <si>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</si>
  <si>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</si>
  <si>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</si>
  <si>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</si>
  <si>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</si>
  <si>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</si>
  <si>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</si>
  <si>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</si>
  <si>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</si>
  <si>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</si>
  <si>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</si>
  <si>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</si>
  <si>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</si>
  <si>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</si>
  <si>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</si>
  <si>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</si>
  <si>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</si>
  <si>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</si>
  <si>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</si>
  <si>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</si>
  <si>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</si>
  <si>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</si>
  <si>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</si>
  <si>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</si>
  <si>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</si>
  <si>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</si>
  <si>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</si>
  <si>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</si>
  <si>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</si>
  <si>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</si>
  <si>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</si>
  <si>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</si>
  <si>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</si>
  <si>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</si>
  <si>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</si>
  <si>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</si>
  <si>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</si>
  <si>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</si>
  <si>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</si>
  <si>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</si>
  <si>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</si>
  <si>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</si>
  <si>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</si>
  <si>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</si>
  <si>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</si>
  <si>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</si>
  <si>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</si>
  <si>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</si>
  <si>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</si>
  <si>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</si>
  <si>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</si>
  <si>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</si>
  <si>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</si>
  <si>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</si>
  <si>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</si>
  <si>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</si>
  <si>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</si>
  <si>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</si>
  <si>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</si>
  <si>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</si>
  <si>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</si>
  <si>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</si>
  <si>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</si>
  <si>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</si>
  <si>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</si>
  <si>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</si>
  <si>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</si>
  <si>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</si>
  <si>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</si>
  <si>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</si>
  <si>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</si>
  <si>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</si>
  <si>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</si>
  <si>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</si>
  <si>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</si>
  <si>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</si>
  <si>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</si>
  <si>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</si>
  <si>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</si>
  <si>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</si>
  <si>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</si>
  <si>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</si>
  <si>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</si>
  <si>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</si>
  <si>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</si>
  <si>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</si>
  <si>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</si>
  <si>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</si>
  <si>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</si>
  <si>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</si>
  <si>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</si>
  <si>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</si>
  <si>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</si>
  <si>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</si>
  <si>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</si>
  <si>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</si>
  <si>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</si>
  <si>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</si>
  <si>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</si>
  <si>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</si>
  <si>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</si>
  <si>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</si>
  <si>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</si>
  <si>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</si>
  <si>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</si>
  <si>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</si>
  <si>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</si>
  <si>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</si>
  <si>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</si>
  <si>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</si>
  <si>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</si>
  <si>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</si>
  <si>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</si>
  <si>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</si>
  <si>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</si>
  <si>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</si>
  <si>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</si>
  <si>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</si>
  <si>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</si>
  <si>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</si>
  <si>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</si>
  <si>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</si>
  <si>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</si>
  <si>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</si>
  <si>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</si>
  <si>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</si>
  <si>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</si>
  <si>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</si>
  <si>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</si>
  <si>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</si>
  <si>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</si>
  <si>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</si>
  <si>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</si>
  <si>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</si>
  <si>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</si>
  <si>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</si>
  <si>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</si>
  <si>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</si>
  <si>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</si>
  <si>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</si>
  <si>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</si>
  <si>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</si>
  <si>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</si>
  <si>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</si>
  <si>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</si>
  <si>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</si>
  <si>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</si>
  <si>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</si>
  <si>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</si>
  <si>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</si>
  <si>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</si>
  <si>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</si>
  <si>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</si>
  <si>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</si>
  <si>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</si>
  <si>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</si>
  <si>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</si>
  <si>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</si>
  <si>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</si>
  <si>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</si>
  <si>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</si>
  <si>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</si>
  <si>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</si>
  <si>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</si>
  <si>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</si>
  <si>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</si>
  <si>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</si>
  <si>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</si>
  <si>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</si>
  <si>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</si>
  <si>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</si>
  <si>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</si>
  <si>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</si>
  <si>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</si>
  <si>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</si>
  <si>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</si>
  <si>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</si>
  <si>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</si>
  <si>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</si>
  <si>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</si>
  <si>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</si>
  <si>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</si>
  <si>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</si>
  <si>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</si>
  <si>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</si>
  <si>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</si>
  <si>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</si>
  <si>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</si>
  <si>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</si>
  <si>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</si>
  <si>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</si>
  <si>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</si>
  <si>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</si>
  <si>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</si>
  <si>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</si>
  <si>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</si>
  <si>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</si>
  <si>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</si>
  <si>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</si>
  <si>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</si>
  <si>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</si>
  <si>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</si>
  <si>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</si>
  <si>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</si>
  <si>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</si>
  <si>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</si>
  <si>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</si>
  <si>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</si>
  <si>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</si>
  <si>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</si>
  <si>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</si>
  <si>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</si>
  <si>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</si>
  <si>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</si>
  <si>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</si>
  <si>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</si>
  <si>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</si>
  <si>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</si>
  <si>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</si>
  <si>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</si>
  <si>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</si>
  <si>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</si>
  <si>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</si>
  <si>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</si>
  <si>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</si>
  <si>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</si>
  <si>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</si>
  <si>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</si>
  <si>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</si>
  <si>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</si>
  <si>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</si>
  <si>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</si>
  <si>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</si>
  <si>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</si>
  <si>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</si>
  <si>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</si>
  <si>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</si>
  <si>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</si>
  <si>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</si>
  <si>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</si>
  <si>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</si>
  <si>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</si>
  <si>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</si>
  <si>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</si>
  <si>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</si>
  <si>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</si>
  <si>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</si>
  <si>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</si>
  <si>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</si>
  <si>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</si>
  <si>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</si>
  <si>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</si>
  <si>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</si>
  <si>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</si>
  <si>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</si>
  <si>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</si>
  <si>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</si>
  <si>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</si>
  <si>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</si>
  <si>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</si>
  <si>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</si>
  <si>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</si>
  <si>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</si>
  <si>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</si>
  <si>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</si>
  <si>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</si>
  <si>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</si>
  <si>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</si>
  <si>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</si>
  <si>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</si>
  <si>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</si>
  <si>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</si>
  <si>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</si>
  <si>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</si>
  <si>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</si>
  <si>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</si>
  <si>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</si>
  <si>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</si>
  <si>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</si>
  <si>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</si>
  <si>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</si>
  <si>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</si>
  <si>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</si>
  <si>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</si>
  <si>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</si>
  <si>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</si>
  <si>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</si>
  <si>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</si>
  <si>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</si>
  <si>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</si>
  <si>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</si>
  <si>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</si>
  <si>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</si>
  <si>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</si>
  <si>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</si>
  <si>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</si>
  <si>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</si>
  <si>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</si>
  <si>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</si>
  <si>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</si>
  <si>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</si>
  <si>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</si>
  <si>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</si>
  <si>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</si>
  <si>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</si>
  <si>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</si>
  <si>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</si>
  <si>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</si>
  <si>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</si>
  <si>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</si>
  <si>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</si>
  <si>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</si>
  <si>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</si>
  <si>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</si>
  <si>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</si>
  <si>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</si>
  <si>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</si>
  <si>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</si>
  <si>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</si>
  <si>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</si>
  <si>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</si>
  <si>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</si>
  <si>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</si>
  <si>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</si>
  <si>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</si>
  <si>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</si>
  <si>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</si>
  <si>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</si>
  <si>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</si>
  <si>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</si>
  <si>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</si>
  <si>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</si>
  <si>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</si>
  <si>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</si>
  <si>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</si>
  <si>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</si>
  <si>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</si>
  <si>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</si>
  <si>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</si>
  <si>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</si>
  <si>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</si>
  <si>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</si>
  <si>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</si>
  <si>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</si>
  <si>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</si>
  <si>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</si>
  <si>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</si>
  <si>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</si>
  <si>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</si>
  <si>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</si>
  <si>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</si>
  <si>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</si>
  <si>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</si>
  <si>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</si>
  <si>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</si>
  <si>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</si>
  <si>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</si>
  <si>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</si>
  <si>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</si>
  <si>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</si>
  <si>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</si>
  <si>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</si>
  <si>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</si>
  <si>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</si>
  <si>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</si>
  <si>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</si>
  <si>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</si>
  <si>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</si>
  <si>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</si>
  <si>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</si>
  <si>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</si>
  <si>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</si>
  <si>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</si>
  <si>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</si>
  <si>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</si>
  <si>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</si>
  <si>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</si>
  <si>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</si>
  <si>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</si>
  <si>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</si>
  <si>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</si>
  <si>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</si>
  <si>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</si>
  <si>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</si>
  <si>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</si>
  <si>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</si>
  <si>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</si>
  <si>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</si>
  <si>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</si>
  <si>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</si>
  <si>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</si>
  <si>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</si>
  <si>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</si>
  <si>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</si>
  <si>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</si>
  <si>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</si>
  <si>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</si>
  <si>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</si>
  <si>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</si>
  <si>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</si>
  <si>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</si>
  <si>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</si>
  <si>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</si>
  <si>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</si>
  <si>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</si>
  <si>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</si>
  <si>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</si>
  <si>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</si>
  <si>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</si>
  <si>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</si>
  <si>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</si>
  <si>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</si>
  <si>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</si>
  <si>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</si>
  <si>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</si>
  <si>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</si>
  <si>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</si>
  <si>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</si>
  <si>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</si>
  <si>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</si>
  <si>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</si>
  <si>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</si>
  <si>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</si>
  <si>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</si>
  <si>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</si>
  <si>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</si>
  <si>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</si>
  <si>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</si>
  <si>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</si>
  <si>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</si>
  <si>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</si>
  <si>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</si>
  <si>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</si>
  <si>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</si>
  <si>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</si>
  <si>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</si>
  <si>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</si>
  <si>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</si>
  <si>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</si>
  <si>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</si>
  <si>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</si>
  <si>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</si>
  <si>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</si>
  <si>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</si>
  <si>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</si>
  <si>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</si>
  <si>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</si>
  <si>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</si>
  <si>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</si>
  <si>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</si>
  <si>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</si>
  <si>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</si>
  <si>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</si>
  <si>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</si>
  <si>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</si>
  <si>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</si>
  <si>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</si>
  <si>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</si>
  <si>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</si>
  <si>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</si>
  <si>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</si>
  <si>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</si>
  <si>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</si>
  <si>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</si>
  <si>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</si>
  <si>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</si>
  <si>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</si>
  <si>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</si>
  <si>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</si>
  <si>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</si>
  <si>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</si>
  <si>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</si>
  <si>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</si>
  <si>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</si>
  <si>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</si>
  <si>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</si>
  <si>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</si>
  <si>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</si>
  <si>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</si>
  <si>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</si>
  <si>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</si>
  <si>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</si>
  <si>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</si>
  <si>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</si>
  <si>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</si>
  <si>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</si>
  <si>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</si>
  <si>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</si>
  <si>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</si>
  <si>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</si>
  <si>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</si>
  <si>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</si>
  <si>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</si>
  <si>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</si>
  <si>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</si>
  <si>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</si>
  <si>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</si>
  <si>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</si>
  <si>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</si>
  <si>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</si>
  <si>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</si>
  <si>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</si>
  <si>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</si>
  <si>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</si>
  <si>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</si>
  <si>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</si>
  <si>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</si>
  <si>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</si>
  <si>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</si>
  <si>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</si>
  <si>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</si>
  <si>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</si>
  <si>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</si>
  <si>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</si>
  <si>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</si>
  <si>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</si>
  <si>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</si>
  <si>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</si>
  <si>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</si>
  <si>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</si>
  <si>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</si>
  <si>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</si>
  <si>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</si>
  <si>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</si>
  <si>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</si>
  <si>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</si>
  <si>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</si>
  <si>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</si>
  <si>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</si>
  <si>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</si>
  <si>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</si>
  <si>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</si>
  <si>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</si>
  <si>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</si>
  <si>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</si>
  <si>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</si>
  <si>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</si>
  <si>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</si>
  <si>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</si>
  <si>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</si>
  <si>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</si>
  <si>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</si>
  <si>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</si>
  <si>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</si>
  <si>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</si>
  <si>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</si>
  <si>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</si>
  <si>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</si>
  <si>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</si>
  <si>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</si>
  <si>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</si>
  <si>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</si>
  <si>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</si>
  <si>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</si>
  <si>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</si>
  <si>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</si>
  <si>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</si>
  <si>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</si>
  <si>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</si>
  <si>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</si>
  <si>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</si>
  <si>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</si>
  <si>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</si>
  <si>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</si>
  <si>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</si>
  <si>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</si>
  <si>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</si>
  <si>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</si>
  <si>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</si>
  <si>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</si>
  <si>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</si>
  <si>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</si>
  <si>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</si>
  <si>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</si>
  <si>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</si>
  <si>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</si>
  <si>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</si>
  <si>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</si>
  <si>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</si>
  <si>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</si>
  <si>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</si>
  <si>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</si>
  <si>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</si>
  <si>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</si>
  <si>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</si>
  <si>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</si>
  <si>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</si>
  <si>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</si>
  <si>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</si>
  <si>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</si>
  <si>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</si>
  <si>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</si>
  <si>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</si>
  <si>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</si>
  <si>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</si>
  <si>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</si>
  <si>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</si>
  <si>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</si>
  <si>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</si>
  <si>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</si>
  <si>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</si>
  <si>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</si>
  <si>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</si>
  <si>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</si>
  <si>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</si>
  <si>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</si>
  <si>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</si>
  <si>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</si>
  <si>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</si>
  <si>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</si>
  <si>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</si>
  <si>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</si>
  <si>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</si>
  <si>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</si>
  <si>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</si>
  <si>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</si>
  <si>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</si>
  <si>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</si>
  <si>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</si>
  <si>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</si>
  <si>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</si>
  <si>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</si>
  <si>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</si>
  <si>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</si>
  <si>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</si>
  <si>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</si>
  <si>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</si>
  <si>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</si>
  <si>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</si>
  <si>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</si>
  <si>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</si>
  <si>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</si>
  <si>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</si>
  <si>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</si>
  <si>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</si>
  <si>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</si>
  <si>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</si>
  <si>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</si>
  <si>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</si>
  <si>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</si>
  <si>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</si>
  <si>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</si>
  <si>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</si>
  <si>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</si>
  <si>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</si>
  <si>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</si>
  <si>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</si>
  <si>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</si>
  <si>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</si>
  <si>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</si>
  <si>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</si>
  <si>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</si>
  <si>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</si>
  <si>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</si>
  <si>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</si>
  <si>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</si>
  <si>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</si>
  <si>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</si>
  <si>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</si>
  <si>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</si>
  <si>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</si>
  <si>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</si>
  <si>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</si>
  <si>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</si>
  <si>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</si>
  <si>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</si>
  <si>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</si>
  <si>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</si>
  <si>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</si>
  <si>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</si>
  <si>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</si>
  <si>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</si>
  <si>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</si>
  <si>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</si>
  <si>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</si>
  <si>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</si>
  <si>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</si>
  <si>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</si>
  <si>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</si>
  <si>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</si>
  <si>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</si>
  <si>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</si>
  <si>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</si>
  <si>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</si>
  <si>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</si>
  <si>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</si>
  <si>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</si>
  <si>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</si>
  <si>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</si>
  <si>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</si>
  <si>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</si>
  <si>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</si>
  <si>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</si>
  <si>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</si>
  <si>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</si>
  <si>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</si>
  <si>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</si>
  <si>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</si>
  <si>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</si>
  <si>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</si>
  <si>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</si>
  <si>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</si>
  <si>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</si>
  <si>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</si>
  <si>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</si>
  <si>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</si>
  <si>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</si>
  <si>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</si>
  <si>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</si>
  <si>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</si>
  <si>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</si>
  <si>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</si>
  <si>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</si>
  <si>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</si>
  <si>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</si>
  <si>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</si>
  <si>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</si>
  <si>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</si>
  <si>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</si>
  <si>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</si>
  <si>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</si>
  <si>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</si>
  <si>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</si>
  <si>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</si>
  <si>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</si>
  <si>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</si>
  <si>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</si>
  <si>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</si>
  <si>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</si>
  <si>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</si>
  <si>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</si>
  <si>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</si>
  <si>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</si>
  <si>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</si>
  <si>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</si>
  <si>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</si>
  <si>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</si>
  <si>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</si>
  <si>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</si>
  <si>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</si>
  <si>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</si>
  <si>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</si>
  <si>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</si>
  <si>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</si>
  <si>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</si>
  <si>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</si>
  <si>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</si>
  <si>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</si>
  <si>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</si>
  <si>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</si>
  <si>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</si>
  <si>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</si>
  <si>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</si>
  <si>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</si>
  <si>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</si>
  <si>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</si>
  <si>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</si>
  <si>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</si>
  <si>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</si>
  <si>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</si>
  <si>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</si>
  <si>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</si>
  <si>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</si>
  <si>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</si>
  <si>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</si>
  <si>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</si>
  <si>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</si>
  <si>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</si>
  <si>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</si>
  <si>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</si>
  <si>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</si>
  <si>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</si>
  <si>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</si>
  <si>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</si>
  <si>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</si>
  <si>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</si>
  <si>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</si>
  <si>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</si>
  <si>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</si>
  <si>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</si>
  <si>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</si>
  <si>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</si>
  <si>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</si>
  <si>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</si>
  <si>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</si>
  <si>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</si>
  <si>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</si>
  <si>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</si>
  <si>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</si>
  <si>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</si>
  <si>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</si>
  <si>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</si>
  <si>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</si>
  <si>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</si>
  <si>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</si>
  <si>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</si>
  <si>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</si>
  <si>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</si>
  <si>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</si>
  <si>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</si>
  <si>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</si>
  <si>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</si>
  <si>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</si>
  <si>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</si>
  <si>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</si>
  <si>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</si>
  <si>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</si>
  <si>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</si>
  <si>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</si>
  <si>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</si>
  <si>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</si>
  <si>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</si>
  <si>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</si>
  <si>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</si>
  <si>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</si>
  <si>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</si>
  <si>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</si>
  <si>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</si>
  <si>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</si>
  <si>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</si>
  <si>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</si>
  <si>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</si>
  <si>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</si>
  <si>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</si>
  <si>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</si>
  <si>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</si>
  <si>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</si>
  <si>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</si>
  <si>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</si>
  <si>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</si>
  <si>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</si>
  <si>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</si>
  <si>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</si>
  <si>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</si>
  <si>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</si>
  <si>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</si>
  <si>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</si>
  <si>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</si>
  <si>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</si>
  <si>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</si>
  <si>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</si>
  <si>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</si>
  <si>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</si>
  <si>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</si>
  <si>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</si>
  <si>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</si>
  <si>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</si>
  <si>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</si>
  <si>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</si>
  <si>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</si>
  <si>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</si>
  <si>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</si>
  <si>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</si>
  <si>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</si>
  <si>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</si>
  <si>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</si>
  <si>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</si>
  <si>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</si>
  <si>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</si>
  <si>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</si>
  <si>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</si>
  <si>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</si>
  <si>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</si>
  <si>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</si>
  <si>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</si>
  <si>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</si>
  <si>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</si>
  <si>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</si>
  <si>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</si>
  <si>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</si>
  <si>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</si>
  <si>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</si>
  <si>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</si>
  <si>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</si>
  <si>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</si>
  <si>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</si>
  <si>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</si>
  <si>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</si>
  <si>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</si>
  <si>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</si>
  <si>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</si>
  <si>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</si>
  <si>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</si>
  <si>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</si>
  <si>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</si>
  <si>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</si>
  <si>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</si>
  <si>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</si>
  <si>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</si>
  <si>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</si>
  <si>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</si>
  <si>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</si>
  <si>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</si>
  <si>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</si>
  <si>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</si>
  <si>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</si>
  <si>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</si>
  <si>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</si>
  <si>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</si>
  <si>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</si>
  <si>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</si>
  <si>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</si>
  <si>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</si>
  <si>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</si>
  <si>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</si>
  <si>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</si>
  <si>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</si>
  <si>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</si>
  <si>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</si>
  <si>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</si>
  <si>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</si>
  <si>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</si>
  <si>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</si>
  <si>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</si>
  <si>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</si>
  <si>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</si>
  <si>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</si>
  <si>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</si>
  <si>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</si>
  <si>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</si>
  <si>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</si>
  <si>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</si>
  <si>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</si>
  <si>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</si>
  <si>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</si>
  <si>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</si>
  <si>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</si>
  <si>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</si>
  <si>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</si>
  <si>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</si>
  <si>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</si>
  <si>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</si>
  <si>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</si>
  <si>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</si>
  <si>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</si>
  <si>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</si>
  <si>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</si>
  <si>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</si>
  <si>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</si>
  <si>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</si>
  <si>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</si>
  <si>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</si>
  <si>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</si>
  <si>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</si>
  <si>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</si>
  <si>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</si>
  <si>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</si>
  <si>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</si>
  <si>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</si>
  <si>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</si>
  <si>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</si>
  <si>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</si>
  <si>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</si>
  <si>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</si>
  <si>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</si>
  <si>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</si>
  <si>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</si>
  <si>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</si>
  <si>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</si>
  <si>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</si>
  <si>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</si>
  <si>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</si>
  <si>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</si>
  <si>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</si>
  <si>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</si>
  <si>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</si>
  <si>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</si>
  <si>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</si>
  <si>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</si>
  <si>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</si>
  <si>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</si>
  <si>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</si>
  <si>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</si>
  <si>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</si>
  <si>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</si>
  <si>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</si>
  <si>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</si>
  <si>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</si>
  <si>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</si>
  <si>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</si>
  <si>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</si>
  <si>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</si>
  <si>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</si>
  <si>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</si>
  <si>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</si>
  <si>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</si>
  <si>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</si>
  <si>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</si>
  <si>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</si>
  <si>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</si>
  <si>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</si>
  <si>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</si>
  <si>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</si>
  <si>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</si>
  <si>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</si>
  <si>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</si>
  <si>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</si>
  <si>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</si>
  <si>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</si>
  <si>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</si>
  <si>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</si>
  <si>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</si>
  <si>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</si>
  <si>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</si>
  <si>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</si>
  <si>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</si>
  <si>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</si>
  <si>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</si>
  <si>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</si>
  <si>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</si>
  <si>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</si>
  <si>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</si>
  <si>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</si>
  <si>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</si>
  <si>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</si>
  <si>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</si>
  <si>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</si>
  <si>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</si>
  <si>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</si>
  <si>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</si>
  <si>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</si>
  <si>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</si>
  <si>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</si>
  <si>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</si>
  <si>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</si>
  <si>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</si>
  <si>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</si>
  <si>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</si>
  <si>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</si>
  <si>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</si>
  <si>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</si>
  <si>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</si>
  <si>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</si>
  <si>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</si>
  <si>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</si>
  <si>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</si>
  <si>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</si>
  <si>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</si>
  <si>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</si>
  <si>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</si>
  <si>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</si>
  <si>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</si>
  <si>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</si>
  <si>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</si>
  <si>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</si>
  <si>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</si>
  <si>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</si>
  <si>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</si>
  <si>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</si>
  <si>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</si>
  <si>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</si>
  <si>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</si>
  <si>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</si>
  <si>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</si>
  <si>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</si>
  <si>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</si>
  <si>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</si>
  <si>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</si>
  <si>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</si>
  <si>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</si>
  <si>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</si>
  <si>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</si>
  <si>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</si>
  <si>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</si>
  <si>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</si>
  <si>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</si>
  <si>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</si>
  <si>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</si>
  <si>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</si>
  <si>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</si>
  <si>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</si>
  <si>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</si>
  <si>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</si>
  <si>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</si>
  <si>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</si>
  <si>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</si>
  <si>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</si>
  <si>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</si>
  <si>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</si>
  <si>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</si>
  <si>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</si>
  <si>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</si>
  <si>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</si>
  <si>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</si>
  <si>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</si>
  <si>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</si>
  <si>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</si>
  <si>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</si>
  <si>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</si>
  <si>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</si>
  <si>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</si>
  <si>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</si>
  <si>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</si>
  <si>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</si>
  <si>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</si>
  <si>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</si>
  <si>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</si>
  <si>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</si>
  <si>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</si>
  <si>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</si>
  <si>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</si>
  <si>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</si>
  <si>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</si>
  <si>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</si>
  <si>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</si>
  <si>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</si>
  <si>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</si>
  <si>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</si>
  <si>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</si>
  <si>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</si>
  <si>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</si>
  <si>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</si>
  <si>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</si>
  <si>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</si>
  <si>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</si>
  <si>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</si>
  <si>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</si>
  <si>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</si>
  <si>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</si>
  <si>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</si>
  <si>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</si>
  <si>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</si>
  <si>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</si>
  <si>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</si>
  <si>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</si>
  <si>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</si>
  <si>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</si>
  <si>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</si>
  <si>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</si>
  <si>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</si>
  <si>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</si>
  <si>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</si>
  <si>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</si>
  <si>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</si>
  <si>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</si>
  <si>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</si>
  <si>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</si>
  <si>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</si>
  <si>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</si>
  <si>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</si>
  <si>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</si>
  <si>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</si>
  <si>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</si>
  <si>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</si>
  <si>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</si>
  <si>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</si>
  <si>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</si>
  <si>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</si>
  <si>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</si>
  <si>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</si>
  <si>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</si>
  <si>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</si>
  <si>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</si>
  <si>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</si>
  <si>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</si>
  <si>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</si>
  <si>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</si>
  <si>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</si>
  <si>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</si>
  <si>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</si>
  <si>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</si>
  <si>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</si>
  <si>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</si>
  <si>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</si>
  <si>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</si>
  <si>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</si>
  <si>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</si>
  <si>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</si>
  <si>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</si>
  <si>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</si>
  <si>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</si>
  <si>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</si>
  <si>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</si>
  <si>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</si>
  <si>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</si>
  <si>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</si>
  <si>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</si>
  <si>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</si>
  <si>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</si>
  <si>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</si>
  <si>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</si>
  <si>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</si>
  <si>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</si>
  <si>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</si>
  <si>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</si>
  <si>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</si>
  <si>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</si>
  <si>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</si>
  <si>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</si>
  <si>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</si>
  <si>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</si>
  <si>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</si>
  <si>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</si>
  <si>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</si>
  <si>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</si>
  <si>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</si>
  <si>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</si>
  <si>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</si>
  <si>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</si>
  <si>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</si>
  <si>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</si>
  <si>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</si>
  <si>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</si>
  <si>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</si>
  <si>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</si>
  <si>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</si>
  <si>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</si>
  <si>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</si>
  <si>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</si>
  <si>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</si>
  <si>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</si>
  <si>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</si>
  <si>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</si>
  <si>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</si>
  <si>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</si>
  <si>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</si>
  <si>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</si>
  <si>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</si>
  <si>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</si>
  <si>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</si>
  <si>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</si>
  <si>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</si>
  <si>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</si>
  <si>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</si>
  <si>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</si>
  <si>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</si>
  <si>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</si>
  <si>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</si>
  <si>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</si>
  <si>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</si>
  <si>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</si>
  <si>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</si>
  <si>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</si>
  <si>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</si>
  <si>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</si>
  <si>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</si>
  <si>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</si>
  <si>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</si>
  <si>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</si>
  <si>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</si>
  <si>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</si>
  <si>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</si>
  <si>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</si>
  <si>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</si>
  <si>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</si>
  <si>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</si>
  <si>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</si>
  <si>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</si>
  <si>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</si>
  <si>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</si>
  <si>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</si>
  <si>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</si>
  <si>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</si>
  <si>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</si>
  <si>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</si>
  <si>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</si>
  <si>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</si>
  <si>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</si>
  <si>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</si>
  <si>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</si>
  <si>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</si>
  <si>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</si>
  <si>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</si>
  <si>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</si>
  <si>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</si>
  <si>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</si>
  <si>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</si>
  <si>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</si>
  <si>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</si>
  <si>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</si>
  <si>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</si>
  <si>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</si>
  <si>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</si>
  <si>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</si>
  <si>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</si>
  <si>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</si>
  <si>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</si>
  <si>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</si>
  <si>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</si>
  <si>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</si>
  <si>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</si>
  <si>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</si>
  <si>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</si>
  <si>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</si>
  <si>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</si>
  <si>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</si>
  <si>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</si>
  <si>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</si>
  <si>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</si>
  <si>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</si>
  <si>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</si>
  <si>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</si>
  <si>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</si>
  <si>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</si>
  <si>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</si>
  <si>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</si>
  <si>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</si>
  <si>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</si>
  <si>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</si>
  <si>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</si>
  <si>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</si>
  <si>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</si>
  <si>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</si>
  <si>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</si>
  <si>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</si>
  <si>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</si>
  <si>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</si>
  <si>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</si>
  <si>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</si>
  <si>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</si>
  <si>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</si>
  <si>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</si>
  <si>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</si>
  <si>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</si>
  <si>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</si>
  <si>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</si>
  <si>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</si>
  <si>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</si>
  <si>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</si>
  <si>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</si>
  <si>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</si>
  <si>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</si>
  <si>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</si>
  <si>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</si>
  <si>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</si>
  <si>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</si>
  <si>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</si>
  <si>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</si>
  <si>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</si>
  <si>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</si>
  <si>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</si>
  <si>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</si>
  <si>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</si>
  <si>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</si>
  <si>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</si>
  <si>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</si>
  <si>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</si>
  <si>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</si>
  <si>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</si>
  <si>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</si>
  <si>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</si>
  <si>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</si>
  <si>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</si>
  <si>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</si>
  <si>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</si>
  <si>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</si>
  <si>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</si>
  <si>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</si>
  <si>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</si>
  <si>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</si>
  <si>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</si>
  <si>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</si>
  <si>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</si>
  <si>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</si>
  <si>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</si>
  <si>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</si>
  <si>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</si>
  <si>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</si>
  <si>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</si>
  <si>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</si>
  <si>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</si>
  <si>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</si>
  <si>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</si>
  <si>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</si>
  <si>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</si>
  <si>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</si>
  <si>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</si>
  <si>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</si>
  <si>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</si>
  <si>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</si>
  <si>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</si>
  <si>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</si>
  <si>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</si>
  <si>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</si>
  <si>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</si>
  <si>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</si>
  <si>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</si>
  <si>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</si>
  <si>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</si>
  <si>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</si>
  <si>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</si>
  <si>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</si>
  <si>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</si>
  <si>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</si>
  <si>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</si>
  <si>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</si>
  <si>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</si>
  <si>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</si>
  <si>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</si>
  <si>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</si>
  <si>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</si>
  <si>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</si>
  <si>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</si>
  <si>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</si>
  <si>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</si>
  <si>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</si>
  <si>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</si>
  <si>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</si>
  <si>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</si>
  <si>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</si>
  <si>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</si>
  <si>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</si>
  <si>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</si>
  <si>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</si>
  <si>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</si>
  <si>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</si>
  <si>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</si>
  <si>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</si>
  <si>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</si>
  <si>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</si>
  <si>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</si>
  <si>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</si>
  <si>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</si>
  <si>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</si>
  <si>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</si>
  <si>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</si>
  <si>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</si>
  <si>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</si>
  <si>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</si>
  <si>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</si>
  <si>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</si>
  <si>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</si>
  <si>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</si>
  <si>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</si>
  <si>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</si>
  <si>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</si>
  <si>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</si>
  <si>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</si>
  <si>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</si>
  <si>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</si>
  <si>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</si>
  <si>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</si>
  <si>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</si>
  <si>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</si>
  <si>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</si>
  <si>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</si>
  <si>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</si>
  <si>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</si>
  <si>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</si>
  <si>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</si>
  <si>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</si>
  <si>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</si>
  <si>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</si>
  <si>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</si>
  <si>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</si>
  <si>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</si>
  <si>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</si>
  <si>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</si>
  <si>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</si>
  <si>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</si>
  <si>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</si>
  <si>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</si>
  <si>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</si>
  <si>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</si>
  <si>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</si>
  <si>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</si>
  <si>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</si>
  <si>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</si>
  <si>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</si>
  <si>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</si>
  <si>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</si>
  <si>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</si>
  <si>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</si>
  <si>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</si>
  <si>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</si>
  <si>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</si>
  <si>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</si>
  <si>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</si>
  <si>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</si>
  <si>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</si>
  <si>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</si>
  <si>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</si>
  <si>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</si>
  <si>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</si>
  <si>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</si>
  <si>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</si>
  <si>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</si>
  <si>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</si>
  <si>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</si>
  <si>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</si>
  <si>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</si>
  <si>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</si>
  <si>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</si>
  <si>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</si>
  <si>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</si>
  <si>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</si>
  <si>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</si>
  <si>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</si>
  <si>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</si>
  <si>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</si>
  <si>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</si>
  <si>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</si>
  <si>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</si>
  <si>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</si>
  <si>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</si>
  <si>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</si>
  <si>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</si>
  <si>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</si>
  <si>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</si>
  <si>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</si>
  <si>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</si>
  <si>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</si>
  <si>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</si>
  <si>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</si>
  <si>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</si>
  <si>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</si>
  <si>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</si>
  <si>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</si>
  <si>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</si>
  <si>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</si>
  <si>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</si>
  <si>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</si>
  <si>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</si>
  <si>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</si>
  <si>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</si>
  <si>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</si>
  <si>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</si>
  <si>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</si>
  <si>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</si>
  <si>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</si>
  <si>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</si>
  <si>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</si>
  <si>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</si>
  <si>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</si>
  <si>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</si>
  <si>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</si>
  <si>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</si>
  <si>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</si>
  <si>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</si>
  <si>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</si>
  <si>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</si>
  <si>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</si>
  <si>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</si>
  <si>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</si>
  <si>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</si>
  <si>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</si>
  <si>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</si>
  <si>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</si>
  <si>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</si>
  <si>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</si>
  <si>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</si>
  <si>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</si>
  <si>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</si>
  <si>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</si>
  <si>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</si>
  <si>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</si>
  <si>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</si>
  <si>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</si>
  <si>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</si>
  <si>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</si>
  <si>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</si>
  <si>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</si>
  <si>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</si>
  <si>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</si>
  <si>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</si>
  <si>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</si>
  <si>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</si>
  <si>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</si>
  <si>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</si>
  <si>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</si>
  <si>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</si>
  <si>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</si>
  <si>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</si>
  <si>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</si>
  <si>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</si>
  <si>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</si>
  <si>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</si>
  <si>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</si>
  <si>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</si>
  <si>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</si>
  <si>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</si>
  <si>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</si>
  <si>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</si>
  <si>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</si>
  <si>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</si>
  <si>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</si>
  <si>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</si>
  <si>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</si>
  <si>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</si>
  <si>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</si>
  <si>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</si>
  <si>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</si>
  <si>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</si>
  <si>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</si>
  <si>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</si>
  <si>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</si>
  <si>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</si>
  <si>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</si>
  <si>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</si>
  <si>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</si>
  <si>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</si>
  <si>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</si>
  <si>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</si>
  <si>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</si>
  <si>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</si>
  <si>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</si>
  <si>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</si>
  <si>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</si>
  <si>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</si>
  <si>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</si>
  <si>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</si>
  <si>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</si>
  <si>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</si>
  <si>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</si>
  <si>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</si>
  <si>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</si>
  <si>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</si>
  <si>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</si>
  <si>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</si>
  <si>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</si>
  <si>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</si>
  <si>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</si>
  <si>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</si>
  <si>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</si>
  <si>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</si>
  <si>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</si>
  <si>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</si>
  <si>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</si>
  <si>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</si>
  <si>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</si>
  <si>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</si>
  <si>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</si>
  <si>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</si>
  <si>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</si>
  <si>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</si>
  <si>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</si>
  <si>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</si>
  <si>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</si>
  <si>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</si>
  <si>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</si>
  <si>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</si>
  <si>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</si>
  <si>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</si>
  <si>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</si>
  <si>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</si>
  <si>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</si>
  <si>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</si>
  <si>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</si>
  <si>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</si>
  <si>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</si>
  <si>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</si>
  <si>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</si>
  <si>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</si>
  <si>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</si>
  <si>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</si>
  <si>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</si>
  <si>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</si>
  <si>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</si>
  <si>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</si>
  <si>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</si>
  <si>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</si>
  <si>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</si>
  <si>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</si>
  <si>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</si>
  <si>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</si>
  <si>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</si>
  <si>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</si>
  <si>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</si>
  <si>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</si>
  <si>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</si>
  <si>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</si>
  <si>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</si>
  <si>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</si>
  <si>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</si>
  <si>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</si>
  <si>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</si>
  <si>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</si>
  <si>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</si>
  <si>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</si>
  <si>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</si>
  <si>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</si>
  <si>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</si>
  <si>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</si>
  <si>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</si>
  <si>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</si>
  <si>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</si>
  <si>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</si>
  <si>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</si>
  <si>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</si>
  <si>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</si>
  <si>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</si>
  <si>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</si>
  <si>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</si>
  <si>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</si>
  <si>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</si>
  <si>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</si>
  <si>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</si>
  <si>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</si>
  <si>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</si>
  <si>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</si>
  <si>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</si>
  <si>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</si>
  <si>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</si>
  <si>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</si>
  <si>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</si>
  <si>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</si>
  <si>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</si>
  <si>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</si>
  <si>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</si>
  <si>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</si>
  <si>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</si>
  <si>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</si>
  <si>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</si>
  <si>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</si>
  <si>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</si>
  <si>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</si>
  <si>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</si>
  <si>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</si>
  <si>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</si>
  <si>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</si>
  <si>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</si>
  <si>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</si>
  <si>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</si>
  <si>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</si>
  <si>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</si>
  <si>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</si>
  <si>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</si>
  <si>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</si>
  <si>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</si>
  <si>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</si>
  <si>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</si>
  <si>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</si>
  <si>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</si>
  <si>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</si>
  <si>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</si>
  <si>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</si>
  <si>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</si>
  <si>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</si>
  <si>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</si>
  <si>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</si>
  <si>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</si>
  <si>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</si>
  <si>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</si>
  <si>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</si>
  <si>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</si>
  <si>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</si>
  <si>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</si>
  <si>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</si>
  <si>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</si>
  <si>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</si>
  <si>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</si>
  <si>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</si>
  <si>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</si>
  <si>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</si>
  <si>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</si>
  <si>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</si>
  <si>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</si>
  <si>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</si>
  <si>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</si>
  <si>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</si>
  <si>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</si>
  <si>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</si>
  <si>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</si>
  <si>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</si>
  <si>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</si>
  <si>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</si>
  <si>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</si>
  <si>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</si>
  <si>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</si>
  <si>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</si>
  <si>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</si>
  <si>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</si>
  <si>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</si>
  <si>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</si>
  <si>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</si>
  <si>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</si>
  <si>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</si>
  <si>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</si>
  <si>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</si>
  <si>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</si>
  <si>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</si>
  <si>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</si>
  <si>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</si>
  <si>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</si>
  <si>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</si>
  <si>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</si>
  <si>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</si>
  <si>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</si>
  <si>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</si>
  <si>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</si>
  <si>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</si>
  <si>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</si>
  <si>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</si>
  <si>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</si>
  <si>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</si>
  <si>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</si>
  <si>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</si>
  <si>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</si>
  <si>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</si>
  <si>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</si>
  <si>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</si>
  <si>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</si>
  <si>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</si>
  <si>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</si>
  <si>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</si>
  <si>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</si>
  <si>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</si>
  <si>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</si>
  <si>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</si>
  <si>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</si>
  <si>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</si>
  <si>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</si>
  <si>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</si>
  <si>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</si>
  <si>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</si>
  <si>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</si>
  <si>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</si>
  <si>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</si>
  <si>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</si>
  <si>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</si>
  <si>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</si>
  <si>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</si>
  <si>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</si>
  <si>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</si>
  <si>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</si>
  <si>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</si>
  <si>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</si>
  <si>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</si>
  <si>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</si>
  <si>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</si>
  <si>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</si>
  <si>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</si>
  <si>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</si>
  <si>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</si>
  <si>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</si>
  <si>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</si>
  <si>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</si>
  <si>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</si>
  <si>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</si>
  <si>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</si>
  <si>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</si>
  <si>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</si>
  <si>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</si>
  <si>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</si>
  <si>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</si>
  <si>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</si>
  <si>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</si>
  <si>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</si>
  <si>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</si>
  <si>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</si>
  <si>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</si>
  <si>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</si>
  <si>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</si>
  <si>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</si>
  <si>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</si>
  <si>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</si>
  <si>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</si>
  <si>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</si>
  <si>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</si>
  <si>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</si>
  <si>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</si>
  <si>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</si>
  <si>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</si>
  <si>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</si>
  <si>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</si>
  <si>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</si>
  <si>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</si>
  <si>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</si>
  <si>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</si>
  <si>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</si>
  <si>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</si>
  <si>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</si>
  <si>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</si>
  <si>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</si>
  <si>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</si>
  <si>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</si>
  <si>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</si>
  <si>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</si>
  <si>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</si>
  <si>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</si>
  <si>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</si>
  <si>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</si>
  <si>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</si>
  <si>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</si>
  <si>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</si>
  <si>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</si>
  <si>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</si>
  <si>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</si>
  <si>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</si>
  <si>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</si>
  <si>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</si>
  <si>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</si>
  <si>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</si>
  <si>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</si>
  <si>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</si>
  <si>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</si>
  <si>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</si>
  <si>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</si>
  <si>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</si>
  <si>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</si>
  <si>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</si>
  <si>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</si>
  <si>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</si>
  <si>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</si>
  <si>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</si>
  <si>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</si>
  <si>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</si>
  <si>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</si>
  <si>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</si>
  <si>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</si>
  <si>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</si>
  <si>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</si>
  <si>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</si>
  <si>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</si>
  <si>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</si>
  <si>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</si>
  <si>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</si>
  <si>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</si>
  <si>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</si>
  <si>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</si>
  <si>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</si>
  <si>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</si>
  <si>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</si>
  <si>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</si>
  <si>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</si>
  <si>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</si>
  <si>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</si>
  <si>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</si>
  <si>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</si>
  <si>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</si>
  <si>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</si>
  <si>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</si>
  <si>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</si>
  <si>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</si>
  <si>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</si>
  <si>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</si>
  <si>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</si>
  <si>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</si>
  <si>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</si>
  <si>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</si>
  <si>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</si>
  <si>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</si>
  <si>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</si>
  <si>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</si>
  <si>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</si>
  <si>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</si>
  <si>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</si>
  <si>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</si>
  <si>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</si>
  <si>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</si>
  <si>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</si>
  <si>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</si>
  <si>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</si>
  <si>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</si>
  <si>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</si>
  <si>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</si>
  <si>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</si>
  <si>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</si>
  <si>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</si>
  <si>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</si>
  <si>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</si>
  <si>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</si>
  <si>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</si>
  <si>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</si>
  <si>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</si>
  <si>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</si>
  <si>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</si>
  <si>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</si>
  <si>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</si>
  <si>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</si>
  <si>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</si>
  <si>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</si>
  <si>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</si>
  <si>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</si>
  <si>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</si>
  <si>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</si>
  <si>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</si>
  <si>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</si>
  <si>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</si>
  <si>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</si>
  <si>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</si>
  <si>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</si>
  <si>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</si>
  <si>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</si>
  <si>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</si>
  <si>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</si>
  <si>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</si>
  <si>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</si>
  <si>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</si>
  <si>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</si>
  <si>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</si>
  <si>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</si>
  <si>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</si>
  <si>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</si>
  <si>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</si>
  <si>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</si>
  <si>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</si>
  <si>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</si>
  <si>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</si>
  <si>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</si>
  <si>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</si>
  <si>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</si>
  <si>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</si>
  <si>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</si>
  <si>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</si>
  <si>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</si>
  <si>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</si>
  <si>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</si>
  <si>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</si>
  <si>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</si>
  <si>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</si>
  <si>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</si>
  <si>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</si>
  <si>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</si>
  <si>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</si>
  <si>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</si>
  <si>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</si>
  <si>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</si>
  <si>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</si>
  <si>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</si>
  <si>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</si>
  <si>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</si>
  <si>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</si>
  <si>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</si>
  <si>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</si>
  <si>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</si>
  <si>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</si>
  <si>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</si>
  <si>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</si>
  <si>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</si>
  <si>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</si>
  <si>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</si>
  <si>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</si>
  <si>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</si>
  <si>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</si>
  <si>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</si>
  <si>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</si>
  <si>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</si>
  <si>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</si>
  <si>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</si>
  <si>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</si>
  <si>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</si>
  <si>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</si>
  <si>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</si>
  <si>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</si>
  <si>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</si>
  <si>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</si>
  <si>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</si>
  <si>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</si>
  <si>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</si>
  <si>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</si>
  <si>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</si>
  <si>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</si>
  <si>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</si>
  <si>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</si>
  <si>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</si>
  <si>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</si>
  <si>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</si>
  <si>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</si>
  <si>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</si>
  <si>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</si>
  <si>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</si>
  <si>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</si>
  <si>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</si>
  <si>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</si>
  <si>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</si>
  <si>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</si>
  <si>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</si>
  <si>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</si>
  <si>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</si>
  <si>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</si>
  <si>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</si>
  <si>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</si>
  <si>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</si>
  <si>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</si>
  <si>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</si>
  <si>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</si>
  <si>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</si>
  <si>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</si>
  <si>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</si>
  <si>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</si>
  <si>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</si>
  <si>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</si>
  <si>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</si>
  <si>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</si>
  <si>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</si>
  <si>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</si>
  <si>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</si>
  <si>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</si>
  <si>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</si>
  <si>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</si>
  <si>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</si>
  <si>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</si>
  <si>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</si>
  <si>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</si>
  <si>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</si>
  <si>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</si>
  <si>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</si>
  <si>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</si>
  <si>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</si>
  <si>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</si>
  <si>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</si>
  <si>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</si>
  <si>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</si>
  <si>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</si>
  <si>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</si>
  <si>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</si>
  <si>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</si>
  <si>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</si>
  <si>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</si>
  <si>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</si>
  <si>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</si>
  <si>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</si>
  <si>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</si>
  <si>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</si>
  <si>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</si>
  <si>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</si>
  <si>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</si>
  <si>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</si>
  <si>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</si>
  <si>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</si>
  <si>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</si>
  <si>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</si>
  <si>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</si>
  <si>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</si>
  <si>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</si>
  <si>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</si>
  <si>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</si>
  <si>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</si>
  <si>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</si>
  <si>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</si>
  <si>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</si>
  <si>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</si>
  <si>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</si>
  <si>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</si>
  <si>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</si>
  <si>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</si>
  <si>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</si>
  <si>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</si>
  <si>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</si>
  <si>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</si>
  <si>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</si>
  <si>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</si>
  <si>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</si>
  <si>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</si>
  <si>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</si>
  <si>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</si>
  <si>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</si>
  <si>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</si>
  <si>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</si>
  <si>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</si>
  <si>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</si>
  <si>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</si>
  <si>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</si>
  <si>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</si>
  <si>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</si>
  <si>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</si>
  <si>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</si>
  <si>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</si>
  <si>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</si>
  <si>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</si>
  <si>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</si>
  <si>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</si>
  <si>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</si>
  <si>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</si>
  <si>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</si>
  <si>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</si>
  <si>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</si>
  <si>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</si>
  <si>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</si>
  <si>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</si>
  <si>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</si>
  <si>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</si>
  <si>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</si>
  <si>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</si>
  <si>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</si>
  <si>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</si>
  <si>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</si>
  <si>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</si>
  <si>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</si>
  <si>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</si>
  <si>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</si>
  <si>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</si>
  <si>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</si>
  <si>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</si>
  <si>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</si>
  <si>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</si>
  <si>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</si>
  <si>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</si>
  <si>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</si>
  <si>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</si>
  <si>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</si>
  <si>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</si>
  <si>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</si>
  <si>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</si>
  <si>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</si>
  <si>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</si>
  <si>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</si>
  <si>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</si>
  <si>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</si>
  <si>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</si>
  <si>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</si>
  <si>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</si>
  <si>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</si>
  <si>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</si>
  <si>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</si>
  <si>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</si>
  <si>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</si>
  <si>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</si>
  <si>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</si>
  <si>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</si>
  <si>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</si>
  <si>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</si>
  <si>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</si>
  <si>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</si>
  <si>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</si>
  <si>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</si>
  <si>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</si>
  <si>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</si>
  <si>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</si>
  <si>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</si>
  <si>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</si>
  <si>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</si>
  <si>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</si>
  <si>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</si>
  <si>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</si>
  <si>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</si>
  <si>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</si>
  <si>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</si>
  <si>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</si>
  <si>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</si>
  <si>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</si>
  <si>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</si>
  <si>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</si>
  <si>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</si>
  <si>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</si>
  <si>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</si>
  <si>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</si>
  <si>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</si>
  <si>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</si>
  <si>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</si>
  <si>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</si>
  <si>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</si>
  <si>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</si>
  <si>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</si>
  <si>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</si>
  <si>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</si>
  <si>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</si>
  <si>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</si>
  <si>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</si>
  <si>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</si>
  <si>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</si>
  <si>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</si>
  <si>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</si>
  <si>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</si>
  <si>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</si>
  <si>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</si>
  <si>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</si>
  <si>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</si>
  <si>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</si>
  <si>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</si>
  <si>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</si>
  <si>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</si>
  <si>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</si>
  <si>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</si>
  <si>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</si>
  <si>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</si>
  <si>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</si>
  <si>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</si>
  <si>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</si>
  <si>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</si>
  <si>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</si>
  <si>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</si>
  <si>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</si>
  <si>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</si>
  <si>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</si>
  <si>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</si>
  <si>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</si>
  <si>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</si>
  <si>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</si>
  <si>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</si>
  <si>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</si>
  <si>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</si>
  <si>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</si>
  <si>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</si>
  <si>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</si>
  <si>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</si>
  <si>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</si>
  <si>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</si>
  <si>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</si>
  <si>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</si>
  <si>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</si>
  <si>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</si>
  <si>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</si>
  <si>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</si>
  <si>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</si>
  <si>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</si>
  <si>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</si>
  <si>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</si>
  <si>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</si>
  <si>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</si>
  <si>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</si>
  <si>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</si>
  <si>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</si>
  <si>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</si>
  <si>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</si>
  <si>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</si>
  <si>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</si>
  <si>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</si>
  <si>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</si>
  <si>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</si>
  <si>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</si>
  <si>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</si>
  <si>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</si>
  <si>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</si>
  <si>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</si>
  <si>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</si>
  <si>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</si>
  <si>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</si>
  <si>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</si>
  <si>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</si>
  <si>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</si>
  <si>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</si>
  <si>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</si>
  <si>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</si>
  <si>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</si>
  <si>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</si>
  <si>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</si>
  <si>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</si>
  <si>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</si>
  <si>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</si>
  <si>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</si>
  <si>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</si>
  <si>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</si>
  <si>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</si>
  <si>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</si>
  <si>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</si>
  <si>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</si>
  <si>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</si>
  <si>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</si>
  <si>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</si>
  <si>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</si>
  <si>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</si>
  <si>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</si>
  <si>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</si>
  <si>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</si>
  <si>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</si>
  <si>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</si>
  <si>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</si>
  <si>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</si>
  <si>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</si>
  <si>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</si>
  <si>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</si>
  <si>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</si>
  <si>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</si>
  <si>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</si>
  <si>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</si>
  <si>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</si>
  <si>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</si>
  <si>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</si>
  <si>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</si>
  <si>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</si>
  <si>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</si>
  <si>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</si>
  <si>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</si>
  <si>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</si>
  <si>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</si>
  <si>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</si>
  <si>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</si>
  <si>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</si>
  <si>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</si>
  <si>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</si>
  <si>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</si>
  <si>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</si>
  <si>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</si>
  <si>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</si>
  <si>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</si>
  <si>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</si>
  <si>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</si>
  <si>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</si>
  <si>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</si>
  <si>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</si>
  <si>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</si>
  <si>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</si>
  <si>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</si>
  <si>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</si>
  <si>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</si>
  <si>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</si>
  <si>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</si>
  <si>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</si>
  <si>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</si>
  <si>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</si>
  <si>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</si>
  <si>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</si>
  <si>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</si>
  <si>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</si>
  <si>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</si>
  <si>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</si>
  <si>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</si>
  <si>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</si>
  <si>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</si>
  <si>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</si>
  <si>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</si>
  <si>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</si>
  <si>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</si>
  <si>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</si>
  <si>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</si>
  <si>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</si>
  <si>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</si>
  <si>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</si>
  <si>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</si>
  <si>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</si>
  <si>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</si>
  <si>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</si>
  <si>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</si>
  <si>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</si>
  <si>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</si>
  <si>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</si>
  <si>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</si>
  <si>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</si>
  <si>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</si>
  <si>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</si>
  <si>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</si>
  <si>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</si>
  <si>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</si>
  <si>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</si>
  <si>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</si>
  <si>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</si>
  <si>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</si>
  <si>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</si>
  <si>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</si>
  <si>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</si>
  <si>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</si>
  <si>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</si>
  <si>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</si>
  <si>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</si>
  <si>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</si>
  <si>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</si>
  <si>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</si>
  <si>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</si>
  <si>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</si>
  <si>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</si>
  <si>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</si>
  <si>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</si>
  <si>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</si>
  <si>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</si>
  <si>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</si>
  <si>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</si>
  <si>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</si>
  <si>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</si>
  <si>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</si>
  <si>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</si>
  <si>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</si>
  <si>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</si>
  <si>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</si>
  <si>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</si>
  <si>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</si>
  <si>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</si>
  <si>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</si>
  <si>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</si>
  <si>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</si>
  <si>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</si>
  <si>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</si>
  <si>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</si>
  <si>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</si>
  <si>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</si>
  <si>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</si>
  <si>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</si>
  <si>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</si>
  <si>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</si>
  <si>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</si>
  <si>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</si>
  <si>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</si>
  <si>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</si>
  <si>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</si>
  <si>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</si>
  <si>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</si>
  <si>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</si>
  <si>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</si>
  <si>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</si>
  <si>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</si>
  <si>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</si>
  <si>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</si>
  <si>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</si>
  <si>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</si>
  <si>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</si>
  <si>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</si>
  <si>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</si>
  <si>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</si>
  <si>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</si>
  <si>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</si>
  <si>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</si>
  <si>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</si>
  <si>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</si>
  <si>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</si>
  <si>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</si>
  <si>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</si>
  <si>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</si>
  <si>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</si>
  <si>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</si>
  <si>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</si>
  <si>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</si>
  <si>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</si>
  <si>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</si>
  <si>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</si>
  <si>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</si>
  <si>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</si>
  <si>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</si>
  <si>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</si>
  <si>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</si>
  <si>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</si>
  <si>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</si>
  <si>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</si>
  <si>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</si>
  <si>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</si>
  <si>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</si>
  <si>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</si>
  <si>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</si>
  <si>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</si>
  <si>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</si>
  <si>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</si>
  <si>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</si>
  <si>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</si>
  <si>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</si>
  <si>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</si>
  <si>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</si>
  <si>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</si>
  <si>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</si>
  <si>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</si>
  <si>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</si>
  <si>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</si>
  <si>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</si>
  <si>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</si>
  <si>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</si>
  <si>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</si>
  <si>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</si>
  <si>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</si>
  <si>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</si>
  <si>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</si>
  <si>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</si>
  <si>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</si>
  <si>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</si>
  <si>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</si>
  <si>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</si>
  <si>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</si>
  <si>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</si>
  <si>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</si>
  <si>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</si>
  <si>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</si>
  <si>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</si>
  <si>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</si>
  <si>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</si>
  <si>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</si>
  <si>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</si>
  <si>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</si>
  <si>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</si>
  <si>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</si>
  <si>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</si>
  <si>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</si>
  <si>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</si>
  <si>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</si>
  <si>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</si>
  <si>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</si>
  <si>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</si>
  <si>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</si>
  <si>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</si>
  <si>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</si>
  <si>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</si>
  <si>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</si>
  <si>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</si>
  <si>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</si>
  <si>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</si>
  <si>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</si>
  <si>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</si>
  <si>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</si>
  <si>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</si>
  <si>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</si>
  <si>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</si>
  <si>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</si>
  <si>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</si>
  <si>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</si>
  <si>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</si>
  <si>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</si>
  <si>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</si>
  <si>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</si>
  <si>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</si>
  <si>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</si>
  <si>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</si>
  <si>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</si>
  <si>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</si>
  <si>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</si>
  <si>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</si>
  <si>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</si>
  <si>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</si>
  <si>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</si>
  <si>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</si>
  <si>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</si>
  <si>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</si>
  <si>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</si>
  <si>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</si>
  <si>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</si>
  <si>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</si>
  <si>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</si>
  <si>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</si>
  <si>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</si>
  <si>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</si>
  <si>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</si>
  <si>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</si>
  <si>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</si>
  <si>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</si>
  <si>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</si>
  <si>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</si>
  <si>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</si>
  <si>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</si>
  <si>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</si>
  <si>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</si>
  <si>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</si>
  <si>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</si>
  <si>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</si>
  <si>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</si>
  <si>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</si>
  <si>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</si>
  <si>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</si>
  <si>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</si>
  <si>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</si>
  <si>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</si>
  <si>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</si>
  <si>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</si>
  <si>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</si>
  <si>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</si>
  <si>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</si>
  <si>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</si>
  <si>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</si>
  <si>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</si>
  <si>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</si>
  <si>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</si>
  <si>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</si>
  <si>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</si>
  <si>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</si>
  <si>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</si>
  <si>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</si>
  <si>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</si>
  <si>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</si>
  <si>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</si>
  <si>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</si>
  <si>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</si>
  <si>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</si>
  <si>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</si>
  <si>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</si>
  <si>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</si>
  <si>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</si>
  <si>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</si>
  <si>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</si>
  <si>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</si>
  <si>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</si>
  <si>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</si>
  <si>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</si>
  <si>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</si>
  <si>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</si>
  <si>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</si>
  <si>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</si>
  <si>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</si>
  <si>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</si>
  <si>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</si>
  <si>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</si>
  <si>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</si>
  <si>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</si>
  <si>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</si>
  <si>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</si>
  <si>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</si>
  <si>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</si>
  <si>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</si>
  <si>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</si>
  <si>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</si>
  <si>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</si>
  <si>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</si>
  <si>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</si>
  <si>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</si>
  <si>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</si>
  <si>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</si>
  <si>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</si>
  <si>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</si>
  <si>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</si>
  <si>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</si>
  <si>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</si>
  <si>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</si>
  <si>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</si>
  <si>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</si>
  <si>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</si>
  <si>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</si>
  <si>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</si>
  <si>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</si>
  <si>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</si>
  <si>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</si>
  <si>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</si>
  <si>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</si>
  <si>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</si>
  <si>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</si>
  <si>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</si>
  <si>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</si>
  <si>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</si>
  <si>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</si>
  <si>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</si>
  <si>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</si>
  <si>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</si>
  <si>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</si>
  <si>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</si>
  <si>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</si>
  <si>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</si>
  <si>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</si>
  <si>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</si>
  <si>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</si>
  <si>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</si>
  <si>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</si>
  <si>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</si>
  <si>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</si>
  <si>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</si>
  <si>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</si>
  <si>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</si>
  <si>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</si>
  <si>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</si>
  <si>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</si>
  <si>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</si>
  <si>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</si>
  <si>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</si>
  <si>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</si>
  <si>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</si>
  <si>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</si>
  <si>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</si>
  <si>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</si>
  <si>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</si>
  <si>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</si>
  <si>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</si>
  <si>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</si>
  <si>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</si>
  <si>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</si>
  <si>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</si>
  <si>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</si>
  <si>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</si>
  <si>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</si>
  <si>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</si>
  <si>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</si>
  <si>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</si>
  <si>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</si>
  <si>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</si>
  <si>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</si>
  <si>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</si>
  <si>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</si>
  <si>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</si>
  <si>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</si>
  <si>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</si>
  <si>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</si>
  <si>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</si>
  <si>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</si>
  <si>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</si>
  <si>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</si>
  <si>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</si>
  <si>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</si>
  <si>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</si>
  <si>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</si>
  <si>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</si>
  <si>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</si>
  <si>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</si>
  <si>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</si>
  <si>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</si>
  <si>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</si>
  <si>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</si>
  <si>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</si>
  <si>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</si>
  <si>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</si>
  <si>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</si>
  <si>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</si>
  <si>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</si>
  <si>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</si>
  <si>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</si>
  <si>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</si>
  <si>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</si>
  <si>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</si>
  <si>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</si>
  <si>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</si>
  <si>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</si>
  <si>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</si>
  <si>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</si>
  <si>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</si>
  <si>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</si>
  <si>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</si>
  <si>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</si>
  <si>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</si>
  <si>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</si>
  <si>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</si>
  <si>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</si>
  <si>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</si>
  <si>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</si>
  <si>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</si>
  <si>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</si>
  <si>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</si>
  <si>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</si>
  <si>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</si>
  <si>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</si>
  <si>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</si>
  <si>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</si>
  <si>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</si>
  <si>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</si>
  <si>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</si>
  <si>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</si>
  <si>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</si>
  <si>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</si>
  <si>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</si>
  <si>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</si>
  <si>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</si>
  <si>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</si>
  <si>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</si>
  <si>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</si>
  <si>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</si>
  <si>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</si>
  <si>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</si>
  <si>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</si>
  <si>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</si>
  <si>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</si>
  <si>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</si>
  <si>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</si>
  <si>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</si>
  <si>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</si>
  <si>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</si>
  <si>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</si>
  <si>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</si>
  <si>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</si>
  <si>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</si>
  <si>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</si>
  <si>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</si>
  <si>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</si>
  <si>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</si>
  <si>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</si>
  <si>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</si>
  <si>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</si>
  <si>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</si>
  <si>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</si>
  <si>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</si>
  <si>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</si>
  <si>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</si>
  <si>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</si>
  <si>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</si>
  <si>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</si>
  <si>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</si>
  <si>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</si>
  <si>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</si>
  <si>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</si>
  <si>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</si>
  <si>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</si>
  <si>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</si>
  <si>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</si>
  <si>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</si>
  <si>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</si>
  <si>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</si>
  <si>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</si>
  <si>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</si>
  <si>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</si>
  <si>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</si>
  <si>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</si>
  <si>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</si>
  <si>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</si>
  <si>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</si>
  <si>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</si>
  <si>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</si>
  <si>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</si>
  <si>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</si>
  <si>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</si>
  <si>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</si>
  <si>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</si>
  <si>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</si>
  <si>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</si>
  <si>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</si>
  <si>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</si>
  <si>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</si>
  <si>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</si>
  <si>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</si>
  <si>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</si>
  <si>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</si>
  <si>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</si>
  <si>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</si>
  <si>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</si>
  <si>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</si>
  <si>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</si>
  <si>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</si>
  <si>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</si>
  <si>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</si>
  <si>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</si>
  <si>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</si>
  <si>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</si>
  <si>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</si>
  <si>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</si>
  <si>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</si>
  <si>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</si>
  <si>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</si>
  <si>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</si>
  <si>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</si>
  <si>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</si>
  <si>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</si>
  <si>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</si>
  <si>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</si>
  <si>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</si>
  <si>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</si>
  <si>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</si>
  <si>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</si>
  <si>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</si>
  <si>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</si>
  <si>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</si>
  <si>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</si>
  <si>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</si>
  <si>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</si>
  <si>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</si>
  <si>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</si>
  <si>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</si>
  <si>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</si>
  <si>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</si>
  <si>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</si>
  <si>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</si>
  <si>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</si>
  <si>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</si>
  <si>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</si>
  <si>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</si>
  <si>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</si>
  <si>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</si>
  <si>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</si>
  <si>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</si>
  <si>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</si>
  <si>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</si>
  <si>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</si>
  <si>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</si>
  <si>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</si>
  <si>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</si>
  <si>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</si>
  <si>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</si>
  <si>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</si>
  <si>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</si>
  <si>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</si>
  <si>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</si>
  <si>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</si>
  <si>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</si>
  <si>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</si>
  <si>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</si>
  <si>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</si>
  <si>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</si>
  <si>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</si>
  <si>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</si>
  <si>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</si>
  <si>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</si>
  <si>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</si>
  <si>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</si>
  <si>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</si>
  <si>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</si>
  <si>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</si>
  <si>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</si>
  <si>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</si>
  <si>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</si>
  <si>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</si>
  <si>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</si>
  <si>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</si>
  <si>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</si>
  <si>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</si>
  <si>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</si>
  <si>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</si>
  <si>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</si>
  <si>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</si>
  <si>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</si>
  <si>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</si>
  <si>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</si>
  <si>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</si>
  <si>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</si>
  <si>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</si>
  <si>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</si>
  <si>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</si>
  <si>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</si>
  <si>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</si>
  <si>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</si>
  <si>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</si>
  <si>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</si>
  <si>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</si>
  <si>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</si>
  <si>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</si>
  <si>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</si>
  <si>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</si>
  <si>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</si>
  <si>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</si>
  <si>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</si>
  <si>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</si>
  <si>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</si>
  <si>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</si>
  <si>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</si>
  <si>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</si>
  <si>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</si>
  <si>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</si>
  <si>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</si>
  <si>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</si>
  <si>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</si>
  <si>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</si>
  <si>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</si>
  <si>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</si>
  <si>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</si>
  <si>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</si>
  <si>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</si>
  <si>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</si>
  <si>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</si>
  <si>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</si>
  <si>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</si>
  <si>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</si>
  <si>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</si>
  <si>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</si>
  <si>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</si>
  <si>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</si>
  <si>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</si>
  <si>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</si>
  <si>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</si>
  <si>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</si>
  <si>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</si>
  <si>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</si>
  <si>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</si>
  <si>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</si>
  <si>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</si>
  <si>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</si>
  <si>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</si>
  <si>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</si>
  <si>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</si>
  <si>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</si>
  <si>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</si>
  <si>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</si>
  <si>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</si>
  <si>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</si>
  <si>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</si>
  <si>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</si>
  <si>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</si>
  <si>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</si>
  <si>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</si>
  <si>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</si>
  <si>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</si>
  <si>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</si>
  <si>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</si>
  <si>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</si>
  <si>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</si>
  <si>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</si>
  <si>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</si>
  <si>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</si>
  <si>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</si>
  <si>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</si>
  <si>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</si>
  <si>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</si>
  <si>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</si>
  <si>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</si>
  <si>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</si>
  <si>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</si>
  <si>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</si>
  <si>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</si>
  <si>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</si>
  <si>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</si>
  <si>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</si>
  <si>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</si>
  <si>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</si>
  <si>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</si>
  <si>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</si>
  <si>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</si>
  <si>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</si>
  <si>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</si>
  <si>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</si>
  <si>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</si>
  <si>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</si>
  <si>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</si>
  <si>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</si>
  <si>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</si>
  <si>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</si>
  <si>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</si>
  <si>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</si>
  <si>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</si>
  <si>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</si>
  <si>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</si>
  <si>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</si>
  <si>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</si>
  <si>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</si>
  <si>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</si>
  <si>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</si>
  <si>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</si>
  <si>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</si>
  <si>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</si>
  <si>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</si>
  <si>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</si>
  <si>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</si>
  <si>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</si>
  <si>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</si>
  <si>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</si>
  <si>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</si>
  <si>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</si>
  <si>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</si>
  <si>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</si>
  <si>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</si>
  <si>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</si>
  <si>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</si>
  <si>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</si>
  <si>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</si>
  <si>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</si>
  <si>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</si>
  <si>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</si>
  <si>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</si>
  <si>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</si>
  <si>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</si>
  <si>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</si>
  <si>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</si>
  <si>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</si>
  <si>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</si>
  <si>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</si>
  <si>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</si>
  <si>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</si>
  <si>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</si>
  <si>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</si>
  <si>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</si>
  <si>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</si>
  <si>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</si>
  <si>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</si>
  <si>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</si>
  <si>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</si>
  <si>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</si>
  <si>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</si>
  <si>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</si>
  <si>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</si>
  <si>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</si>
  <si>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</si>
  <si>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</si>
  <si>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</si>
  <si>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</si>
  <si>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</si>
  <si>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</si>
  <si>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</si>
  <si>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</si>
  <si>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</si>
  <si>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</si>
  <si>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</si>
  <si>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</si>
  <si>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</si>
  <si>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</si>
  <si>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</si>
  <si>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</si>
  <si>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</si>
  <si>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</si>
  <si>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</si>
  <si>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</si>
  <si>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</si>
  <si>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</si>
  <si>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</si>
  <si>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</si>
  <si>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</si>
  <si>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</si>
  <si>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</si>
  <si>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</si>
  <si>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</si>
  <si>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</si>
  <si>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</si>
  <si>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</si>
  <si>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</si>
  <si>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</si>
  <si>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</si>
  <si>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</si>
  <si>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</si>
  <si>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</si>
  <si>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</si>
  <si>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</si>
  <si>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</si>
  <si>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</si>
  <si>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</si>
  <si>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</si>
  <si>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</si>
  <si>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</si>
  <si>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</si>
  <si>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</si>
  <si>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</si>
  <si>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</si>
  <si>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</si>
  <si>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</si>
  <si>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</si>
  <si>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</si>
  <si>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</si>
  <si>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</si>
  <si>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</si>
  <si>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</si>
  <si>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</si>
  <si>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</si>
  <si>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</si>
  <si>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</si>
  <si>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</si>
  <si>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</si>
  <si>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</si>
  <si>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</si>
  <si>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</si>
  <si>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</si>
  <si>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</si>
  <si>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</si>
  <si>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</si>
  <si>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</si>
  <si>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</si>
  <si>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</si>
  <si>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</si>
  <si>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</si>
  <si>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</si>
  <si>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</si>
  <si>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</si>
  <si>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</si>
  <si>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</si>
  <si>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</si>
  <si>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</si>
  <si>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</si>
  <si>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</si>
  <si>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</si>
  <si>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</si>
  <si>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</si>
  <si>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</si>
  <si>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</si>
  <si>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</si>
  <si>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</si>
  <si>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</si>
  <si>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</si>
  <si>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</si>
  <si>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</si>
  <si>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</si>
  <si>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</si>
  <si>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</si>
  <si>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</si>
  <si>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</si>
  <si>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</si>
  <si>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</si>
  <si>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</si>
  <si>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</si>
  <si>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</si>
  <si>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</si>
  <si>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</si>
  <si>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</si>
  <si>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</si>
  <si>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</si>
  <si>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</si>
  <si>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</si>
  <si>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</si>
  <si>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</si>
  <si>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</si>
  <si>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</si>
  <si>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</si>
  <si>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</si>
  <si>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</si>
  <si>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</si>
  <si>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</si>
  <si>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</si>
  <si>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</si>
  <si>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</si>
  <si>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</si>
  <si>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</si>
  <si>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</si>
  <si>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</si>
  <si>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</si>
  <si>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</si>
  <si>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</si>
  <si>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</si>
  <si>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</si>
  <si>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</si>
  <si>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</si>
  <si>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</si>
  <si>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</si>
  <si>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</si>
  <si>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</si>
  <si>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</si>
  <si>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</si>
  <si>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</si>
  <si>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</si>
  <si>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</si>
  <si>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</si>
  <si>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</si>
  <si>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</si>
  <si>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</si>
  <si>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</si>
  <si>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</si>
  <si>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</si>
  <si>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</si>
  <si>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</si>
  <si>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</si>
  <si>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</si>
  <si>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</si>
  <si>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</si>
  <si>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</si>
  <si>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</si>
  <si>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</si>
  <si>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</si>
  <si>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</si>
  <si>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</si>
  <si>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</si>
  <si>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</si>
  <si>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</si>
  <si>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</si>
  <si>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</si>
  <si>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</si>
  <si>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</si>
  <si>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</si>
  <si>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</si>
  <si>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</si>
  <si>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</si>
  <si>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</si>
  <si>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</si>
  <si>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</si>
  <si>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</si>
  <si>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</si>
  <si>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</si>
  <si>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</si>
  <si>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</si>
  <si>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</si>
  <si>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</si>
  <si>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</si>
  <si>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</si>
  <si>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</si>
  <si>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</si>
  <si>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</si>
  <si>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</si>
  <si>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</si>
  <si>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</si>
  <si>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</si>
  <si>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</si>
  <si>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</si>
  <si>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</si>
  <si>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</si>
  <si>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</si>
  <si>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</si>
  <si>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</si>
  <si>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</si>
  <si>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</si>
  <si>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</si>
  <si>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</si>
  <si>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</si>
  <si>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</si>
  <si>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</si>
  <si>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</si>
  <si>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</si>
  <si>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</si>
  <si>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</si>
  <si>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</si>
  <si>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</si>
  <si>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</si>
  <si>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</si>
  <si>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</si>
  <si>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</si>
  <si>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</si>
  <si>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</si>
  <si>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</si>
  <si>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</si>
  <si>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</si>
  <si>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</si>
  <si>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</si>
  <si>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</si>
  <si>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</si>
  <si>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</si>
  <si>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</si>
  <si>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</si>
  <si>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</si>
  <si>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</si>
  <si>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</si>
  <si>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</si>
  <si>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</si>
  <si>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</si>
  <si>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</si>
  <si>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</si>
  <si>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</si>
  <si>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</si>
  <si>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</si>
  <si>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</si>
  <si>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</si>
  <si>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</si>
  <si>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</si>
  <si>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</si>
  <si>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</si>
  <si>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</si>
  <si>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</si>
  <si>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</si>
  <si>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</si>
  <si>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</si>
  <si>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</si>
  <si>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</si>
  <si>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</si>
  <si>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</si>
  <si>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</si>
  <si>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</si>
  <si>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</si>
  <si>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</si>
  <si>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</si>
  <si>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</si>
  <si>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</si>
  <si>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</si>
  <si>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</si>
  <si>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</si>
  <si>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</si>
  <si>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</si>
  <si>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</si>
  <si>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</si>
  <si>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</si>
  <si>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</si>
  <si>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</si>
  <si>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</si>
  <si>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</si>
  <si>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</si>
  <si>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</si>
  <si>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</si>
  <si>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</si>
  <si>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</si>
  <si>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</si>
  <si>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</si>
  <si>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</si>
  <si>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</si>
  <si>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</si>
  <si>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</si>
  <si>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</si>
  <si>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</si>
  <si>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</si>
  <si>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</si>
  <si>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</si>
  <si>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</si>
  <si>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</si>
  <si>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</si>
  <si>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</si>
  <si>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</si>
  <si>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</si>
  <si>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</si>
  <si>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</si>
  <si>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</si>
  <si>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</si>
  <si>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</si>
  <si>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</si>
  <si>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</si>
  <si>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</si>
  <si>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</si>
  <si>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</si>
  <si>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</si>
  <si>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</si>
  <si>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</si>
  <si>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</si>
  <si>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</si>
  <si>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</si>
  <si>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</si>
  <si>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</si>
  <si>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</si>
  <si>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</si>
  <si>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</si>
  <si>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</si>
  <si>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</si>
  <si>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</si>
  <si>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</si>
  <si>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</si>
  <si>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</si>
  <si>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</si>
  <si>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</si>
  <si>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</si>
  <si>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</si>
  <si>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</si>
  <si>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</si>
  <si>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</si>
  <si>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</si>
  <si>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</si>
  <si>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</si>
  <si>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</si>
  <si>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</si>
  <si>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</si>
  <si>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</si>
  <si>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</si>
  <si>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</si>
  <si>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</si>
  <si>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</si>
  <si>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</si>
  <si>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</si>
  <si>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</si>
  <si>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</si>
  <si>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</si>
  <si>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</si>
  <si>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</si>
  <si>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</si>
  <si>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</si>
  <si>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</si>
  <si>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</si>
  <si>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</si>
  <si>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</si>
  <si>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</si>
  <si>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</si>
  <si>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</si>
  <si>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</si>
  <si>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</si>
  <si>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</si>
  <si>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</si>
  <si>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</si>
  <si>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</si>
  <si>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</si>
  <si>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</si>
  <si>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</si>
  <si>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</si>
  <si>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</si>
  <si>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</si>
  <si>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</si>
  <si>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</si>
  <si>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</si>
  <si>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</si>
  <si>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</si>
  <si>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</si>
  <si>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</si>
  <si>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</si>
  <si>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</si>
  <si>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</si>
  <si>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</si>
  <si>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</si>
  <si>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</si>
  <si>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</si>
  <si>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</si>
  <si>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</si>
  <si>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</si>
  <si>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</si>
  <si>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</si>
  <si>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</si>
  <si>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</si>
  <si>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</si>
  <si>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</si>
  <si>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</si>
  <si>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</si>
  <si>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</si>
  <si>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</si>
  <si>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</si>
  <si>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</si>
  <si>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</si>
  <si>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</si>
  <si>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</si>
  <si>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</si>
  <si>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</si>
  <si>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</si>
  <si>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</si>
  <si>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</si>
  <si>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</si>
  <si>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</si>
  <si>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</si>
  <si>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</si>
  <si>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</si>
  <si>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</si>
  <si>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</si>
  <si>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</si>
  <si>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</si>
  <si>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</si>
  <si>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</si>
  <si>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</si>
  <si>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</si>
  <si>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</si>
  <si>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</si>
  <si>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</si>
  <si>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</si>
  <si>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</si>
  <si>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</si>
  <si>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</si>
  <si>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</si>
  <si>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</si>
  <si>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</si>
  <si>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</si>
  <si>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</si>
  <si>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</si>
  <si>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</si>
  <si>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</si>
  <si>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</si>
  <si>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</si>
  <si>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</si>
  <si>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</si>
  <si>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</si>
  <si>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</si>
  <si>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</si>
  <si>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</si>
  <si>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</si>
  <si>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</si>
  <si>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</si>
  <si>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</si>
  <si>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</si>
  <si>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</si>
  <si>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</si>
  <si>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</si>
  <si>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</si>
  <si>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</si>
  <si>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</si>
  <si>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</si>
  <si>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</si>
  <si>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</si>
  <si>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</si>
  <si>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</si>
  <si>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</si>
  <si>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</si>
  <si>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</si>
  <si>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</si>
  <si>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</si>
  <si>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</si>
  <si>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</si>
  <si>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</si>
  <si>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</si>
  <si>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</si>
  <si>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</si>
  <si>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</si>
  <si>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</si>
  <si>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</si>
  <si>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</si>
  <si>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</si>
  <si>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</si>
  <si>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</si>
  <si>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</si>
  <si>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</si>
  <si>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</si>
  <si>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</si>
  <si>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</si>
  <si>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</si>
  <si>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</si>
  <si>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</si>
  <si>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</si>
  <si>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</si>
  <si>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</si>
  <si>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</si>
  <si>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</si>
  <si>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</si>
  <si>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</si>
  <si>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</si>
  <si>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</si>
  <si>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</si>
  <si>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</si>
  <si>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</si>
  <si>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</si>
  <si>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</si>
  <si>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</si>
  <si>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</si>
  <si>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</si>
  <si>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</si>
  <si>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</si>
  <si>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</si>
  <si>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</si>
  <si>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</si>
  <si>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</si>
  <si>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</si>
  <si>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</si>
  <si>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</si>
  <si>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</si>
  <si>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</si>
  <si>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</si>
  <si>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</si>
  <si>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</si>
  <si>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</si>
  <si>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</si>
  <si>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</si>
  <si>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</si>
  <si>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</si>
  <si>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</si>
  <si>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</si>
  <si>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</si>
  <si>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</si>
  <si>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</si>
  <si>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</si>
  <si>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</si>
  <si>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</si>
  <si>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</si>
  <si>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</si>
  <si>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</si>
  <si>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</si>
  <si>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</si>
  <si>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</si>
  <si>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</si>
  <si>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</si>
  <si>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</si>
  <si>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</si>
  <si>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</si>
  <si>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</si>
  <si>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</si>
  <si>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</si>
  <si>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</si>
  <si>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</si>
  <si>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</si>
  <si>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</si>
  <si>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</si>
  <si>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</si>
  <si>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</si>
  <si>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</si>
  <si>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</si>
  <si>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</si>
  <si>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</si>
  <si>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</si>
  <si>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</si>
  <si>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</si>
  <si>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</si>
  <si>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</si>
  <si>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</si>
  <si>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</si>
  <si>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</si>
  <si>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</si>
  <si>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</si>
  <si>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</si>
  <si>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</si>
  <si>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</si>
  <si>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</si>
  <si>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</si>
  <si>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</si>
  <si>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</si>
  <si>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</si>
  <si>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</si>
  <si>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</si>
  <si>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</si>
  <si>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</si>
  <si>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</si>
  <si>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</si>
  <si>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</si>
  <si>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</si>
  <si>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</si>
  <si>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</si>
  <si>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</si>
  <si>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</si>
  <si>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</si>
  <si>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</si>
  <si>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</si>
  <si>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</si>
  <si>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</si>
  <si>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</si>
  <si>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</si>
  <si>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</si>
  <si>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</si>
  <si>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</si>
  <si>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</si>
  <si>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</si>
  <si>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</si>
  <si>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</si>
  <si>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</si>
  <si>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</si>
  <si>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</si>
  <si>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</si>
  <si>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</si>
  <si>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</si>
  <si>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</si>
  <si>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</si>
  <si>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</si>
  <si>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</si>
  <si>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</si>
  <si>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</si>
  <si>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</si>
  <si>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</si>
  <si>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</si>
  <si>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</si>
  <si>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</si>
  <si>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</si>
  <si>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</si>
  <si>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</si>
  <si>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</si>
  <si>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</si>
  <si>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</si>
  <si>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</si>
  <si>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</si>
  <si>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</si>
  <si>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</si>
  <si>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</si>
  <si>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</si>
  <si>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</si>
  <si>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</si>
  <si>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</si>
  <si>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</si>
  <si>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</si>
  <si>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</si>
  <si>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</si>
  <si>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</si>
  <si>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</si>
  <si>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</si>
  <si>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</si>
  <si>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</si>
  <si>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</si>
  <si>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</si>
  <si>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</si>
  <si>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</si>
  <si>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</si>
  <si>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</si>
  <si>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</si>
  <si>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</si>
  <si>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</si>
  <si>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</si>
  <si>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</si>
  <si>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</si>
  <si>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</si>
  <si>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</si>
  <si>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</si>
  <si>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</si>
  <si>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</si>
  <si>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</si>
  <si>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</si>
  <si>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</si>
  <si>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</si>
  <si>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</si>
  <si>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</si>
  <si>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</si>
  <si>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</si>
  <si>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</si>
  <si>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</si>
  <si>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</si>
  <si>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</si>
  <si>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</si>
  <si>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</si>
  <si>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 xml:space="preserve">2G3G4G sector flapping /Site access located in aramco shibah EM request applied EM team stiil aT gate waiting approval </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</si>
  <si>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</si>
  <si>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</si>
  <si>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</si>
  <si>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</si>
  <si>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</si>
  <si>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</si>
  <si>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</si>
  <si>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</si>
  <si>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</si>
  <si>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</si>
  <si>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</si>
  <si>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</si>
  <si>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</si>
  <si>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</si>
  <si>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</si>
  <si>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</si>
  <si>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</si>
  <si>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</si>
  <si>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</si>
  <si>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</si>
  <si>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</si>
  <si>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</si>
  <si>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</si>
  <si>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</si>
  <si>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</si>
  <si>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</si>
  <si>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</si>
  <si>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</si>
  <si>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</si>
  <si>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</si>
  <si>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</si>
  <si>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</si>
  <si>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</si>
  <si>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</si>
  <si>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</si>
  <si>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</si>
  <si>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</si>
  <si>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</si>
  <si>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</si>
  <si>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</si>
  <si>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</si>
  <si>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</si>
  <si>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</si>
  <si>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</si>
  <si>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</si>
  <si>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</si>
  <si>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</si>
  <si>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</si>
  <si>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</si>
  <si>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</si>
  <si>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</si>
  <si>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</si>
  <si>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</si>
  <si>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</si>
  <si>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</si>
  <si>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</si>
  <si>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</si>
  <si>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</si>
  <si>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</si>
  <si>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</si>
  <si>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</si>
  <si>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</si>
  <si>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</si>
  <si>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</si>
  <si>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</si>
  <si>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</si>
  <si>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</si>
  <si>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</si>
  <si>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</si>
  <si>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</si>
  <si>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</si>
  <si>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</si>
  <si>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</si>
  <si>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</si>
  <si>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</si>
  <si>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</si>
  <si>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</si>
  <si>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</si>
  <si>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</si>
  <si>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</si>
  <si>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</si>
  <si>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</si>
  <si>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</si>
  <si>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</si>
  <si>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</si>
  <si>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</si>
  <si>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</si>
  <si>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Secco available but main door lock, need to access site to check</t>
  </si>
  <si>
    <t xml:space="preserve">no PCM </t>
  </si>
  <si>
    <t xml:space="preserve">ETA 40 min </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</si>
  <si>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</si>
  <si>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</si>
  <si>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</si>
  <si>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</si>
  <si>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PCM-20251028-00002018</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</si>
  <si>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</si>
  <si>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</si>
  <si>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</si>
  <si>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</si>
  <si>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</si>
  <si>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</si>
  <si>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</si>
  <si>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 xml:space="preserve">ETA 120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</si>
</sst>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2" totalsRowShown="0" headerRowDxfId="48" dataDxfId="47" headerRowBorderDxfId="45" tableBorderDxfId="46" totalsRowBorderDxfId="44">
  <autoFilter ref="A1:L18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D3" sqre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295.88893055555673</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0.20961342592636356</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0.20831712963263271</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45958.837356481483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45958.837356481483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45958.837356481483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45958.837356481483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45958.837356481483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45958.837356481483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45958.837356481483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45958.837356481483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45958.837356481483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45958.837356481483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45958.837356481483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45958.837356481483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45958.837356481483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45958.837356481483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45958.837356481483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45958.837356481483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45958.837356481483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45958.837356481483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45958.837356481483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45958.837356481483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45958.837356481483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45958.837356481483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45958.837356481483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45958.837356481483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45958.837356481483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45958.837356481483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45958.837356481483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45958.837356481483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45958.837356481483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45958.837356481483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45958.837356481483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45958.837356481483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45958.837356481483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45958.837356481483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45958.837356481483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45958.837356481483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45958.837356481483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45958.837356481483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45958.837356481483</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45958.837356481483</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9BF60B30-874E-4887-BFF4-6F7F328432C7}"/>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133.83751851852139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9.5273148152045906E-2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3</v>
      </c>
      <c r="D5" s="18" t="s">
        <v>17718</v>
      </c>
      <c r="E5" s="114" t="s">
        <v>38998</v>
      </c>
      <c r="F5" s="115">
        <v>45958.776261574072</v>
      </c>
      <c r="G5" s="116">
        <f ca="1">IFERROR(NOW()-F5,"-")</f>
        <v>6.1094907410733867E-2</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29358</v>
      </c>
      <c r="E6" s="114"/>
      <c r="F6" s="115"/>
      <c r="G6" s="116">
        <f ca="1">IFERROR(NOW()-F6,"-")</f>
        <v>45958.837356481483</v>
      </c>
      <c r="H6" s="115">
        <v>45958.770312499997</v>
      </c>
      <c r="I6" s="18" t="str">
        <f>IFERROR(VLOOKUP(D6,DB!A:F,6,0),"")</f>
        <v>SCECO</v>
      </c>
      <c r="J6" s="18" t="str">
        <f>IFERROR(VLOOKUP(D6,DB!A:G,7,0),"")</f>
        <v>Vandalized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45958.837356481483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45958.837356481483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45958.837356481483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45958.837356481483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45958.837356481483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45958.837356481483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45958.837356481483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45958.837356481483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45958.837356481483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45958.837356481483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45958.837356481483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45958.837356481483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45958.837356481483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45958.837356481483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45958.837356481483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45958.837356481483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45958.837356481483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45958.837356481483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45958.837356481483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45958.837356481483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45958.837356481483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45958.837356481483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45958.837356481483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45958.837356481483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45958.837356481483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45958.837356481483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45958.837356481483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45958.837356481483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45958.837356481483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45958.837356481483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45958.837356481483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45958.837356481483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45958.837356481483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45958.837356481483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45958.837356481483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45958.837356481483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45958.837356481483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45958.837356481483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45958.837356481483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45958.837356481483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45958.837356481483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45958.837356481483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45958.837356481483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45958.837356481483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45958.837356481483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45958.837356481483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45958.837356481483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45958.837356481483</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45958.837356481483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45958.837356481483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45958.837356481483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45958.837356481483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45958.837356481483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45958.837356481483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45958.837356481483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45958.837356481483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45958.837356481483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45958.837356481483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45958.837356481483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45958.837356481483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45958.837356481483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45958.837356481483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45958.837356481483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45958.837356481483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45958.837356481483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45958.837356481483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45958.837356481483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45958.837356481483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45958.837356481483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45958.837356481483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45958.837356481483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45958.837356481483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45958.837356481483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45958.837356481483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45958.837356481483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45958.837356481483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45958.837356481483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45958.837356481483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45958.837356481483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45958.837356481483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45958.837356481483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45958.837356481483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45958.837356481483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45958.837356481483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45958.837356481483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45958.837356481483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45958.837356481483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45958.837356481483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45958.837356481483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45958.837356481483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45958.837356481483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45958.837356481483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45958.837356481483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45958.837356481483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45958.837356481483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45958.837356481483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45958.837356481483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45958.837356481483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45958.837356481483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45958.837356481483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45958.837356481483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45958.837356481483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45958.837356481483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45958.837356481483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45958.837356481483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45958.837356481483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45958.837356481483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45958.837356481483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45958.837356481483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45958.837356481483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45958.837356481483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45958.837356481483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45958.837356481483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45958.837356481483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45958.837356481483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45958.837356481483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45958.837356481483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45958.837356481483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45958.837356481483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45958.837356481483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45958.837356481483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45958.837356481483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45958.837356481483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45958.837356481483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45958.837356481483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45958.837356481483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45958.837356481483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45958.837356481483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45958.837356481483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45958.837356481483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45958.837356481483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45958.837356481483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45958.837356481483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45958.837356481483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45958.837356481483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45958.837356481483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45958.837356481483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45958.837356481483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45958.837356481483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45958.837356481483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45958.837356481483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45958.837356481483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45958.837356481483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45958.837356481483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45958.837356481483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45958.837356481483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45958.837356481483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45958.837356481483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45958.837356481483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45958.837356481483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45958.837356481483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45958.837356481483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45958.837356481483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45958.837356481483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45958.837356481483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45958.837356481483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45958.837356481483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45958.837356481483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45958.837356481483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45958.837356481483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45958.837356481483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45958.837356481483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45958.837356481483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45958.837356481483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45958.837356481483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45958.837356481483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45958.837356481483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45958.837356481483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45958.837356481483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45958.837356481483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45958.837356481483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45958.837356481483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45958.837356481483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45958.837356481483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45958.837356481483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45958.837356481483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45958.837356481483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45958.837356481483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45958.837356481483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45958.837356481483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45958.837356481483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45958.837356481483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45958.837356481483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45958.837356481483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45958.837356481483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45958.837356481483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45958.837356481483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45958.837356481483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45958.837356481483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45958.837356481483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45958.837356481483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45958.837356481483</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5" ca="1" si="0">IFERROR(NOW()-F2,"-")</f>
        <v>45958.837356481483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45958.837356481483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45958.837356481483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45958.837356481483</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45958.837356481483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45958.837356481483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45958.837356481483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45958.837356481483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45958.837356481483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45958.837356481483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45958.837356481483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45958.837356481483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45958.837356481483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45958.837356481483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45958.837356481483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45958.837356481483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45958.837356481483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45958.837356481483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45958.837356481483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45958.837356481483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45958.837356481483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45958.837356481483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45958.837356481483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45958.837356481483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45958.837356481483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45958.837356481483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45958.837356481483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45958.837356481483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45958.837356481483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45958.837356481483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45958.837356481483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45958.837356481483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45958.837356481483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45958.837356481483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45958.837356481483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45958.837356481483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45958.837356481483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45958.837356481483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45958.837356481483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45958.837356481483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45958.837356481483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45958.837356481483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45958.837356481483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45958.837356481483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45958.837356481483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45958.837356481483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45958.837356481483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45958.837356481483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45958.837356481483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45958.837356481483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45958.837356481483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45958.837356481483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45958.837356481483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45958.837356481483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45958.837356481483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45958.837356481483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45958.837356481483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45958.837356481483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45958.837356481483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45958.837356481483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45958.837356481483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45958.837356481483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45958.837356481483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45958.837356481483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45958.837356481483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45958.837356481483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45958.837356481483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45958.837356481483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45958.837356481483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45958.837356481483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45958.837356481483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45958.837356481483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45958.837356481483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45958.837356481483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45958.837356481483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45958.837356481483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45958.837356481483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45958.837356481483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45958.837356481483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45958.837356481483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45958.837356481483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45958.837356481483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45958.837356481483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45958.837356481483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45958.837356481483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45958.837356481483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45958.837356481483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45958.837356481483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45958.837356481483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45958.837356481483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45958.837356481483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45958.837356481483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45958.837356481483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45958.837356481483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45958.837356481483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45958.837356481483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45958.837356481483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45958.837356481483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45958.837356481483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45958.837356481483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45958.837356481483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45958.837356481483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45958.837356481483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45958.837356481483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45958.837356481483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45958.837356481483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45958.837356481483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45958.837356481483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45958.837356481483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45958.837356481483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45958.837356481483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45958.837356481483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45958.837356481483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45958.837356481483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45958.837356481483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45958.837356481483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45958.837356481483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45958.837356481483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45958.837356481483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45958.837356481483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45958.837356481483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45958.837356481483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45958.837356481483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45958.837356481483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45958.837356481483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45958.837356481483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45958.837356481483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45958.837356481483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45958.837356481483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45958.837356481483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45958.837356481483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45958.837356481483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45958.837356481483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45958.837356481483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45958.837356481483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45958.837356481483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45958.837356481483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45958.837356481483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45958.837356481483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45958.837356481483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45958.837356481483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45958.837356481483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45958.837356481483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45958.837356481483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45958.837356481483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45958.837356481483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45958.837356481483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45958.837356481483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45958.837356481483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45958.837356481483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45958.837356481483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45958.837356481483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45958.837356481483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45958.837356481483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45958.837356481483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45958.837356481483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45958.837356481483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45958.837356481483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45958.837356481483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45958.837356481483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45958.837356481483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45958.837356481483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45958.837356481483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45958.837356481483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45958.837356481483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45958.837356481483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45958.837356481483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45958.837356481483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45958.837356481483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45958.837356481483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45958.837356481483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45958.837356481483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45958.837356481483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45958.837356481483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45958.837356481483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45958.837356481483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45958.837356481483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45958.837356481483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45958.837356481483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45958.837356481483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45958.837356481483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45958.837356481483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45958.837356481483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45958.837356481483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45958.837356481483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45958.837356481483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45958.837356481483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45958.837356481483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45958.837356481483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45958.837356481483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45958.837356481483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45958.837356481483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45958.837356481483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45958.837356481483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45958.837356481483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45958.837356481483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45958.837356481483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45958.837356481483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45958.837356481483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45958.837356481483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45958.837356481483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45958.837356481483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45958.837356481483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45958.837356481483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45958.837356481483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45958.837356481483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45958.837356481483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45958.837356481483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45958.837356481483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45958.837356481483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45958.837356481483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45958.837356481483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45958.837356481483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45958.837356481483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45958.837356481483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45958.837356481483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45958.837356481483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45958.837356481483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45958.837356481483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45958.837356481483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45958.837356481483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45958.837356481483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45958.837356481483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45958.837356481483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45958.837356481483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45958.837356481483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45958.837356481483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45958.837356481483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45958.837356481483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45958.837356481483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45958.837356481483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45958.837356481483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45958.837356481483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45958.837356481483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45958.837356481483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45958.837356481483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45958.837356481483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45958.837356481483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45958.837356481483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45958.837356481483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45958.837356481483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45958.837356481483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45958.837356481483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45958.837356481483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45958.837356481483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45958.837356481483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45958.837356481483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45958.837356481483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45958.837356481483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45958.837356481483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45958.837356481483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45958.837356481483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45958.837356481483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45958.837356481483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45958.837356481483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45958.837356481483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45958.837356481483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45958.837356481483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45958.837356481483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45958.837356481483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45958.837356481483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45958.837356481483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45958.837356481483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45958.837356481483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45958.837356481483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45958.837356481483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45958.837356481483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45958.837356481483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45958.837356481483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45958.837356481483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45958.837356481483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45958.837356481483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45958.837356481483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45958.837356481483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45958.837356481483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45958.837356481483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45958.837356481483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45958.837356481483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45958.837356481483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45958.837356481483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45958.837356481483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45958.837356481483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45958.837356481483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45958.837356481483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45958.837356481483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45958.837356481483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45958.837356481483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45958.837356481483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45958.837356481483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45958.837356481483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45958.837356481483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45958.837356481483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45958.837356481483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45958.837356481483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45958.837356481483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45958.837356481483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45958.837356481483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45958.837356481483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45958.837356481483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45958.837356481483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45958.837356481483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45958.837356481483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45958.837356481483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45958.837356481483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45958.837356481483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45958.837356481483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45958.837356481483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45958.837356481483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45958.837356481483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45958.837356481483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45958.837356481483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45958.837356481483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45958.837356481483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45958.837356481483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45958.837356481483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45958.837356481483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45958.837356481483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45958.837356481483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45958.837356481483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45958.837356481483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45958.837356481483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45958.837356481483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45958.837356481483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45958.837356481483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45958.837356481483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45958.837356481483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45958.837356481483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45958.837356481483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45958.837356481483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45958.837356481483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45958.837356481483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45958.837356481483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45958.837356481483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45958.837356481483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45958.837356481483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45958.837356481483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45958.837356481483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45958.837356481483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45958.837356481483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45958.837356481483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45958.837356481483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45958.837356481483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45958.837356481483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45958.837356481483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45958.837356481483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45958.837356481483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45958.837356481483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45958.837356481483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45958.837356481483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45958.837356481483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45958.837356481483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45958.837356481483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45958.837356481483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45958.837356481483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45958.837356481483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45958.837356481483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45958.837356481483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45958.837356481483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45958.837356481483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45958.837356481483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45958.837356481483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45958.837356481483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45958.837356481483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45958.837356481483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45958.837356481483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45958.837356481483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45958.837356481483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45958.837356481483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45958.837356481483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45958.837356481483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45958.837356481483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45958.837356481483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45958.837356481483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45958.837356481483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45958.837356481483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45958.837356481483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45958.837356481483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45958.837356481483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45958.837356481483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45958.837356481483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45958.837356481483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45958.837356481483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45958.837356481483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45958.837356481483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45958.837356481483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45958.837356481483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45958.837356481483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45958.837356481483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45958.837356481483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45958.837356481483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45958.837356481483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45958.837356481483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45958.837356481483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45958.837356481483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45958.837356481483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45958.837356481483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45958.837356481483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45958.837356481483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45958.837356481483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45958.837356481483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45958.837356481483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45958.837356481483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45958.837356481483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45958.837356481483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45958.837356481483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45958.837356481483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45958.837356481483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45958.837356481483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45958.837356481483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45958.837356481483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45958.837356481483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45958.837356481483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45958.837356481483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45958.837356481483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45958.837356481483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45958.837356481483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45958.837356481483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45958.837356481483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45958.837356481483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45958.837356481483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45958.837356481483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45958.837356481483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45958.837356481483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45958.837356481483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45958.837356481483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45958.837356481483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45958.837356481483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45958.837356481483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45958.837356481483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45958.837356481483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45958.837356481483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45958.837356481483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45958.837356481483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45958.837356481483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45958.837356481483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45958.837356481483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45958.837356481483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45958.837356481483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45958.837356481483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45958.837356481483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45958.837356481483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45958.837356481483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45958.837356481483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45958.837356481483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45958.837356481483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45958.837356481483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45958.837356481483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45958.837356481483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45958.837356481483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45958.837356481483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45958.837356481483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45958.837356481483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45958.837356481483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45958.837356481483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45958.837356481483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45958.837356481483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45958.837356481483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45958.837356481483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45958.837356481483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45958.837356481483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45958.837356481483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45958.837356481483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45958.837356481483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45958.837356481483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45958.837356481483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45958.837356481483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45958.837356481483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45958.837356481483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45958.837356481483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45958.837356481483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45958.837356481483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45958.837356481483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45958.837356481483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45958.837356481483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45958.837356481483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45958.837356481483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45958.837356481483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45958.837356481483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45958.837356481483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45958.837356481483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45958.837356481483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45958.837356481483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45958.837356481483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45958.837356481483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45958.837356481483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45958.837356481483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45958.837356481483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45958.837356481483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45958.837356481483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45958.837356481483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45958.837356481483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45958.837356481483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45958.837356481483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45958.837356481483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45958.837356481483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45958.837356481483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45958.837356481483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45958.837356481483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45958.837356481483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45958.837356481483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45958.837356481483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45958.837356481483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45958.837356481483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45958.837356481483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45958.837356481483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45958.837356481483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45958.837356481483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45958.837356481483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45958.837356481483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45958.837356481483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45958.837356481483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45958.837356481483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45958.837356481483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45958.837356481483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45958.837356481483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45958.837356481483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45958.837356481483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45958.837356481483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45958.837356481483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45958.837356481483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45958.837356481483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45958.837356481483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45958.837356481483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45958.837356481483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45958.837356481483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45958.837356481483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45958.837356481483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45958.837356481483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45958.837356481483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45958.837356481483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45958.837356481483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45958.837356481483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45958.837356481483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45958.837356481483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45958.837356481483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45958.837356481483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45958.837356481483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45958.837356481483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45958.837356481483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45958.837356481483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45958.837356481483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45958.837356481483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45958.837356481483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45958.837356481483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45958.837356481483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45958.837356481483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45958.837356481483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45958.837356481483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45958.837356481483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45958.837356481483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45958.837356481483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45958.837356481483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45958.837356481483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45958.837356481483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45958.837356481483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45958.837356481483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45958.837356481483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45958.837356481483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45958.837356481483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45958.837356481483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45958.837356481483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45958.837356481483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45958.837356481483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45958.837356481483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45958.837356481483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45958.837356481483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45958.837356481483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45958.837356481483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45958.837356481483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45958.837356481483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45958.837356481483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45958.837356481483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45958.837356481483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45958.837356481483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45958.837356481483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45958.837356481483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45958.837356481483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45958.837356481483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45958.837356481483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45958.837356481483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45958.837356481483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45958.837356481483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45958.837356481483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45958.837356481483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45958.837356481483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45958.837356481483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45958.837356481483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45958.837356481483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45958.837356481483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45958.837356481483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45958.837356481483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45958.837356481483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45958.837356481483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45958.837356481483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45958.837356481483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45958.837356481483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45958.837356481483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45958.837356481483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45958.837356481483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45958.837356481483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45958.837356481483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45958.837356481483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45958.837356481483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45958.837356481483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45958.837356481483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45958.837356481483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45958.837356481483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45958.837356481483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45958.837356481483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45958.837356481483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45958.837356481483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45958.837356481483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45958.837356481483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45958.837356481483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45958.837356481483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45958.837356481483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45958.837356481483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45958.837356481483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45958.837356481483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45958.837356481483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45958.837356481483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45958.837356481483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45958.837356481483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45958.837356481483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45958.837356481483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45958.837356481483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45958.837356481483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45958.837356481483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45958.837356481483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45958.837356481483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45958.837356481483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45958.837356481483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45958.837356481483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45958.837356481483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45958.837356481483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45958.837356481483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45958.837356481483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45958.837356481483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45958.837356481483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45958.837356481483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45958.837356481483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45958.837356481483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45958.837356481483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45958.837356481483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45958.837356481483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45958.837356481483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45958.837356481483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45958.837356481483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45958.837356481483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45958.837356481483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45958.837356481483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45958.837356481483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45958.837356481483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45958.837356481483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45958.837356481483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45958.837356481483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45958.837356481483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45958.837356481483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45958.837356481483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45958.837356481483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45958.837356481483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45958.837356481483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45958.837356481483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45958.837356481483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45958.837356481483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45958.837356481483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45958.837356481483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45958.837356481483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45958.837356481483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45958.837356481483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45958.837356481483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45958.837356481483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45958.837356481483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45958.837356481483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45958.837356481483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45958.837356481483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45958.837356481483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45958.837356481483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45958.837356481483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45958.837356481483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45958.837356481483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45958.837356481483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45958.837356481483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45958.837356481483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45958.837356481483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45958.837356481483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45958.837356481483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45958.837356481483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45958.837356481483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45958.837356481483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45958.837356481483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45958.837356481483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45958.837356481483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45958.837356481483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45958.837356481483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45958.837356481483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45958.837356481483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45958.837356481483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45958.837356481483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45958.837356481483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45958.837356481483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45958.837356481483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45958.837356481483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45958.837356481483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45958.837356481483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45958.837356481483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45958.837356481483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45958.837356481483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45958.837356481483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45958.837356481483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45958.837356481483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45958.837356481483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45958.837356481483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45958.837356481483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45958.837356481483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45958.837356481483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45958.837356481483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45958.837356481483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45958.837356481483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45958.837356481483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45958.837356481483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45958.837356481483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45958.837356481483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45958.837356481483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45958.837356481483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45958.837356481483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45958.837356481483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45958.837356481483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45958.837356481483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45958.837356481483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45958.837356481483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45958.837356481483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45958.837356481483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45958.837356481483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45958.837356481483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45958.837356481483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45958.837356481483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45958.837356481483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45958.837356481483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45958.837356481483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45958.837356481483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45958.837356481483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45958.837356481483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45958.837356481483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45958.837356481483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45958.837356481483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45958.837356481483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45958.837356481483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45958.837356481483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45958.837356481483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45958.837356481483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45958.837356481483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45958.837356481483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45958.837356481483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45958.837356481483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45958.837356481483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45958.837356481483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45958.837356481483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45958.837356481483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45958.837356481483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45958.837356481483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45958.837356481483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45958.837356481483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45958.837356481483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45958.837356481483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45958.837356481483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45958.837356481483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45958.837356481483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45958.837356481483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45958.837356481483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45958.837356481483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45958.837356481483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45958.837356481483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45958.837356481483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45958.837356481483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45958.837356481483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45958.837356481483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45958.837356481483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45958.837356481483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45958.837356481483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45958.837356481483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45958.837356481483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45958.837356481483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45958.837356481483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45958.837356481483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45958.837356481483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45958.837356481483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45958.837356481483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45958.837356481483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45958.837356481483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45958.837356481483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45958.837356481483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45958.837356481483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45958.837356481483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45958.837356481483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45958.837356481483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45958.837356481483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45958.837356481483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45958.837356481483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45958.837356481483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45958.837356481483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45958.837356481483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45958.837356481483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45958.837356481483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45958.837356481483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45958.837356481483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45958.837356481483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45958.837356481483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45958.837356481483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45958.837356481483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45958.837356481483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45958.837356481483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45958.837356481483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45958.837356481483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45958.837356481483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45958.837356481483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45958.837356481483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45958.837356481483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45958.837356481483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45958.837356481483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45958.837356481483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45958.837356481483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45958.837356481483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45958.837356481483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45958.837356481483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45958.837356481483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45958.837356481483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45958.837356481483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45958.837356481483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45958.837356481483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45958.837356481483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45958.837356481483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45958.837356481483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45958.837356481483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45958.837356481483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45958.837356481483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45958.837356481483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45958.837356481483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45958.837356481483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45958.837356481483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45958.837356481483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45958.837356481483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45958.837356481483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45958.837356481483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45958.837356481483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45958.837356481483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45958.837356481483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45958.837356481483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45958.837356481483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45958.837356481483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45958.837356481483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45958.837356481483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45958.837356481483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45958.837356481483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45958.837356481483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45958.837356481483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45958.837356481483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45958.837356481483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45958.837356481483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45958.837356481483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45958.837356481483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45958.837356481483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45958.837356481483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45958.837356481483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45958.837356481483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45958.837356481483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45958.837356481483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45958.837356481483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45958.837356481483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45958.837356481483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45958.837356481483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45958.837356481483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45958.837356481483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45958.837356481483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45958.837356481483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45958.837356481483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45958.837356481483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45958.837356481483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45958.837356481483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45958.837356481483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45958.837356481483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45958.837356481483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45958.837356481483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45958.837356481483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45958.837356481483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45958.837356481483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45958.837356481483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45958.837356481483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45958.837356481483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45958.837356481483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45958.837356481483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45958.837356481483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45958.837356481483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45958.837356481483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45958.837356481483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45958.837356481483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45958.837356481483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45958.837356481483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45958.837356481483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45958.837356481483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45958.837356481483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45958.837356481483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45958.837356481483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45958.837356481483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45958.837356481483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45958.837356481483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45958.837356481483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45958.837356481483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45958.837356481483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45958.837356481483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45958.837356481483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45958.837356481483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45958.837356481483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45958.837356481483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45958.837356481483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45958.837356481483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45958.837356481483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45958.837356481483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45958.837356481483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45958.837356481483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45958.837356481483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45958.837356481483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45958.837356481483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45958.837356481483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45958.837356481483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45958.837356481483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45958.837356481483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45958.837356481483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45958.837356481483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45958.837356481483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45958.837356481483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45958.837356481483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45958.837356481483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45958.837356481483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45958.837356481483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45958.837356481483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45958.837356481483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45958.837356481483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45958.837356481483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45958.837356481483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45958.837356481483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45958.837356481483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45958.837356481483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45958.837356481483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45958.837356481483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45958.837356481483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45958.837356481483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45958.837356481483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45958.837356481483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45958.837356481483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45958.837356481483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45958.837356481483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45958.837356481483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45958.837356481483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45958.837356481483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45958.837356481483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45958.837356481483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45958.837356481483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45958.837356481483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45958.837356481483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45958.837356481483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45958.837356481483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45958.837356481483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45958.837356481483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45958.837356481483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45958.837356481483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45958.837356481483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45958.837356481483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45958.837356481483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45958.837356481483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45958.837356481483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45958.837356481483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45958.837356481483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45958.837356481483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45958.837356481483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45958.837356481483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45958.837356481483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45958.837356481483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45958.837356481483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45958.837356481483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45958.837356481483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45958.837356481483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45958.837356481483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45958.837356481483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45958.837356481483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45958.837356481483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45958.837356481483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45958.837356481483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45958.837356481483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45958.837356481483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45958.837356481483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45958.837356481483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45958.837356481483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45958.837356481483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45958.837356481483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45958.837356481483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45958.837356481483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45958.837356481483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45958.837356481483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45958.837356481483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45958.837356481483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45958.837356481483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45958.837356481483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45958.837356481483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45958.837356481483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45958.837356481483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45958.837356481483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45958.837356481483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45958.837356481483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45958.837356481483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45958.837356481483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45958.837356481483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45958.837356481483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45958.837356481483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45958.837356481483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45958.837356481483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45958.837356481483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45958.837356481483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45958.837356481483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45958.837356481483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45958.837356481483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45958.837356481483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45958.837356481483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45958.837356481483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45958.837356481483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45958.837356481483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45958.837356481483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45958.837356481483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45958.837356481483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45958.837356481483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45958.837356481483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45958.837356481483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45958.837356481483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45958.837356481483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45958.837356481483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45958.837356481483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45958.837356481483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45958.837356481483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45958.837356481483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45958.837356481483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45958.837356481483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45958.837356481483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45958.837356481483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45958.837356481483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45958.837356481483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45958.837356481483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45958.837356481483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45958.837356481483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45958.837356481483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45958.837356481483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45958.837356481483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45958.837356481483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45958.837356481483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45958.837356481483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45958.837356481483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45958.837356481483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45958.837356481483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45958.837356481483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45958.837356481483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45958.837356481483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45958.837356481483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45958.837356481483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45958.837356481483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45958.837356481483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45958.837356481483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45958.837356481483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45958.837356481483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45958.837356481483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45958.837356481483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45958.837356481483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45958.837356481483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45958.837356481483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45958.837356481483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45958.837356481483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45958.837356481483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45958.837356481483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45958.837356481483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45958.837356481483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45958.837356481483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45958.837356481483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45958.837356481483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45958.837356481483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45958.837356481483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45958.837356481483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45958.837356481483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45958.837356481483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45958.837356481483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45958.837356481483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45958.837356481483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45958.837356481483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45958.837356481483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45958.837356481483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45958.837356481483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45958.837356481483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45958.837356481483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45958.837356481483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45958.837356481483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45958.837356481483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45958.837356481483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45958.837356481483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45958.837356481483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45958.837356481483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45958.837356481483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45958.837356481483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45958.837356481483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45958.837356481483</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2"/>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255.35663888888666</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c r="G3" s="124">
        <f ca="1">IFERROR(NOW()-F3,"")</f>
        <v>45958.837356481483</v>
      </c>
      <c r="H3" s="123">
        <v>45958.746076388888</v>
      </c>
      <c r="I3" s="119" t="str">
        <f>IFERROR(VLOOKUP(D3,DB!A:F,6,0),"")</f>
        <v>SCECO</v>
      </c>
      <c r="J3" s="119" t="str">
        <f>IFERROR(VLOOKUP(D3,DB!A:G,7,0),"")</f>
        <v>Dead</v>
      </c>
      <c r="K3" s="125" t="s">
        <v>39095</v>
      </c>
      <c r="L3" s="121" t="str">
        <f>IFERROR(VLOOKUP(D3,DB!A:I,9,0),"")</f>
        <v>Latis</v>
      </c>
    </row>
    <row r="4" spans="1:16" ht="15" customHeight="1">
      <c r="A4" s="119" t="s">
        <v>39096</v>
      </c>
      <c r="B4" s="119" t="str">
        <f>IFERROR(VLOOKUP(D4,DB!A:K,11,0),"")</f>
        <v>R4</v>
      </c>
      <c r="C4" s="120">
        <v>1</v>
      </c>
      <c r="D4" s="94" t="s">
        <v>36090</v>
      </c>
      <c r="E4" s="98" t="s">
        <v>38998</v>
      </c>
      <c r="F4" s="99">
        <v>45958.798078703701</v>
      </c>
      <c r="G4" s="124">
        <f ca="1">IFERROR(NOW()-F4,"")</f>
        <v>3.9277777781535406E-2</v>
      </c>
      <c r="H4" s="123">
        <v>45958.788599537038</v>
      </c>
      <c r="I4" s="119" t="str">
        <f>IFERROR(VLOOKUP(D4,DB!A:F,6,0),"")</f>
        <v>SCECO</v>
      </c>
      <c r="J4" s="119" t="str">
        <f>IFERROR(VLOOKUP(D4,DB!A:G,7,0),"")</f>
        <v>Dead</v>
      </c>
      <c r="K4" s="125" t="s">
        <v>39097</v>
      </c>
      <c r="L4" s="121" t="str">
        <f>IFERROR(VLOOKUP(D4,DB!A:I,9,0),"")</f>
        <v>Latis</v>
      </c>
    </row>
    <row r="5" spans="1:16" ht="15" customHeight="1">
      <c r="A5" s="119"/>
      <c r="B5" s="119" t="str">
        <f>IFERROR(VLOOKUP(D5,DB!A:K,11,0),"")</f>
        <v/>
      </c>
      <c r="C5" s="120"/>
      <c r="D5" s="94"/>
      <c r="E5" s="98"/>
      <c r="F5" s="123"/>
      <c r="G5" s="124">
        <f ca="1">IFERROR(NOW()-F5,"")</f>
        <v>45958.837356481483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45958.837356481483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45958.837356481483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45958.837356481483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45958.837356481483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45958.837356481483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45958.837356481483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45958.837356481483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45958.837356481483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45958.837356481483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45958.837356481483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45958.837356481483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45958.837356481483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45958.837356481483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45958.837356481483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45958.837356481483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45958.837356481483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45958.837356481483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45958.837356481483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45958.837356481483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45958.837356481483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45958.837356481483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45958.837356481483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45958.837356481483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45958.837356481483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45958.837356481483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45958.837356481483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45958.837356481483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45958.837356481483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45958.837356481483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45958.837356481483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45958.837356481483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45958.837356481483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45958.837356481483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45958.837356481483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45958.837356481483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45958.837356481483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45958.837356481483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45958.837356481483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45958.837356481483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45958.837356481483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45958.837356481483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45958.837356481483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45958.837356481483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45958.837356481483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45958.837356481483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45958.837356481483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45958.837356481483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45958.837356481483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45958.837356481483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45958.837356481483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45958.837356481483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45958.837356481483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45958.837356481483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45958.837356481483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45958.837356481483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45958.837356481483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45958.837356481483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45958.837356481483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45958.837356481483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45958.837356481483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45958.837356481483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45958.837356481483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45958.837356481483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45958.837356481483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45958.837356481483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45958.837356481483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45958.837356481483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45958.837356481483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45958.837356481483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45958.837356481483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45958.837356481483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45958.837356481483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45958.837356481483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45958.837356481483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45958.837356481483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45958.837356481483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45958.837356481483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45958.837356481483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45958.837356481483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45958.837356481483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45958.837356481483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45958.837356481483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45958.837356481483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45958.837356481483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45958.837356481483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45958.837356481483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45958.837356481483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45958.837356481483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45958.837356481483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45958.837356481483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45958.837356481483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45958.837356481483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45958.837356481483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45958.837356481483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45958.837356481483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45958.837356481483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45958.837356481483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45958.837356481483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45958.837356481483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45958.837356481483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45958.837356481483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45958.837356481483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45958.837356481483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45958.837356481483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45958.837356481483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45958.837356481483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45958.837356481483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45958.837356481483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45958.837356481483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45958.837356481483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45958.837356481483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45958.837356481483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45958.837356481483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45958.837356481483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45958.837356481483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45958.837356481483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45958.837356481483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45958.837356481483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45958.837356481483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45958.837356481483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45958.837356481483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45958.837356481483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45958.837356481483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45958.837356481483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45958.837356481483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45958.837356481483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45958.837356481483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45958.837356481483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45958.837356481483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45958.837356481483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45958.837356481483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45958.837356481483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45958.837356481483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45958.837356481483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45958.837356481483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45958.837356481483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45958.837356481483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45958.837356481483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45958.837356481483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45958.837356481483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45958.837356481483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45958.837356481483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45958.837356481483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45958.837356481483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45958.837356481483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45958.837356481483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45958.837356481483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45958.837356481483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45958.837356481483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45958.837356481483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45958.837356481483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45958.837356481483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45958.837356481483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45958.837356481483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45958.837356481483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45958.837356481483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45958.837356481483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45958.837356481483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45958.837356481483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45958.837356481483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45958.837356481483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45958.837356481483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45958.837356481483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45958.837356481483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45958.837356481483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45958.837356481483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45958.837356481483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45958.837356481483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45958.837356481483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45958.837356481483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45958.837356481483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45958.837356481483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45958.837356481483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45958.837356481483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45958.837356481483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45958.837356481483</v>
      </c>
      <c r="H181" s="123"/>
      <c r="I181" s="119" t="str">
        <f>IFERROR(VLOOKUP(D181,DB!A:F,6,0),"")</f>
        <v/>
      </c>
      <c r="J181" s="119" t="str">
        <f>IFERROR(VLOOKUP(D181,DB!A:G,7,0),"")</f>
        <v/>
      </c>
      <c r="K181" s="125"/>
      <c r="L181" s="121" t="str">
        <f>IFERROR(VLOOKUP(D181,DB!A:I,9,0),"")</f>
        <v/>
      </c>
    </row>
    <row r="182" spans="1:12" ht="15" customHeight="1">
      <c r="A182" s="126"/>
      <c r="B182" s="126" t="str">
        <f>IFERROR(VLOOKUP(D182,DB!A:K,11,0),"")</f>
        <v/>
      </c>
      <c r="C182" s="127"/>
      <c r="D182" s="128"/>
      <c r="E182" s="129"/>
      <c r="F182" s="130"/>
      <c r="G182" s="131">
        <f ca="1">IFERROR(NOW()-F182,"")</f>
        <v>45958.837356481483</v>
      </c>
      <c r="H182" s="130"/>
      <c r="I182" s="126" t="str">
        <f>IFERROR(VLOOKUP(D182,DB!A:F,6,0),"")</f>
        <v/>
      </c>
      <c r="J182" s="126" t="str">
        <f>IFERROR(VLOOKUP(D182,DB!A:G,7,0),"")</f>
        <v/>
      </c>
      <c r="K182" s="132"/>
      <c r="L182" s="128" t="str">
        <f>IFERROR(VLOOKUP(D182,DB!A:I,9,0),"")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67.005296296294546</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32.64847916666622</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10.176245370370452</v>
      </c>
      <c r="H4" s="153">
        <v>45948.661111111112</v>
      </c>
      <c r="I4" s="152" t="str">
        <f>IFERROR(VLOOKUP(D4,DB!A:F,6,0),"")</f>
        <v>SCECO</v>
      </c>
      <c r="J4" s="152" t="str">
        <f>IFERROR(VLOOKUP(D4,DB!A:G,7,0),"")</f>
        <v>Dead</v>
      </c>
      <c r="K4" s="152" t="s">
        <v>39103</v>
      </c>
      <c r="L4" s="152" t="str">
        <f>IFERROR(VLOOKUP(D4,DB!A:I,9,0),"")</f>
        <v>Latis</v>
      </c>
    </row>
    <row r="5" spans="1:13" ht="15">
      <c r="A5" s="152"/>
      <c r="B5" s="152" t="str">
        <f>IFERROR(VLOOKUP(D5,DB!A:K,11,0),"")</f>
        <v/>
      </c>
      <c r="C5" s="152"/>
      <c r="D5" s="169"/>
      <c r="E5" s="152"/>
      <c r="F5" s="153"/>
      <c r="G5" s="154">
        <f ca="1">IFERROR(NOW()-F5,"")</f>
        <v>45958.837356481483</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45958.837356481483</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45958.837356481483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45958.837356481483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45958.837356481483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45958.837356481483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45958.837356481483</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45958.837356481483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45958.837356481483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45958.837356481483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45958.837356481483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45958.837356481483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45958.837356481483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45958.837356481483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45958.837356481483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45958.837356481483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45958.837356481483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45958.837356481483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45958.837356481483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45958.837356481483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45958.837356481483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45958.837356481483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45958.837356481483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45958.837356481483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45958.837356481483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45958.837356481483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45958.837356481483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45958.837356481483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45958.837356481483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45958.837356481483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45958.837356481483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45958.837356481483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45958.837356481483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45958.837356481483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45958.837356481483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45958.837356481483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45958.837356481483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45958.837356481483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45958.837356481483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45958.837356481483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45958.837356481483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45958.837356481483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45958.837356481483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45958.837356481483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45958.837356481483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45958.837356481483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45958.837356481483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45958.837356481483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45958.837356481483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45958.837356481483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45958.837356481483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45958.837356481483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45958.837356481483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45958.837356481483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45958.837356481483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45958.837356481483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45958.837356481483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45958.837356481483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45958.837356481483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45958.837356481483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45958.837356481483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45958.837356481483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45958.837356481483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45958.837356481483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45958.837356481483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45958.837356481483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45958.837356481483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45958.837356481483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45958.837356481483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45958.837356481483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45958.837356481483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45958.837356481483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45958.837356481483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45958.837356481483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45958.837356481483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45958.837356481483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45958.837356481483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45958.837356481483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45958.837356481483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45958.837356481483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45958.837356481483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45958.837356481483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45958.837356481483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45958.837356481483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45958.837356481483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45958.837356481483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45958.837356481483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45958.837356481483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45958.837356481483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45958.837356481483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45958.837356481483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45958.837356481483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45958.837356481483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45958.837356481483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45958.837356481483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45958.837356481483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45958.837356481483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45958.837356481483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45958.837356481483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45958.837356481483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45958.837356481483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45958.837356481483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45958.837356481483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45958.837356481483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45958.837356481483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45958.837356481483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45958.837356481483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45958.837356481483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45958.837356481483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45958.837356481483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45958.837356481483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45958.837356481483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45958.837356481483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45958.837356481483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45958.837356481483</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45958.837356481483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45958.837356481483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45958.837356481483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45958.837356481483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45958.837356481483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45958.837356481483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45958.837356481483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45958.837356481483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45958.837356481483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45958.837356481483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45958.837356481483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45958.837356481483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45958.837356481483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45958.837356481483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45958.837356481483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45958.837356481483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45958.837356481483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45958.837356481483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45958.837356481483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45958.837356481483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45958.837356481483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45958.837356481483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45958.837356481483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45958.837356481483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45958.837356481483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45958.837356481483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45958.837356481483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45958.837356481483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45958.837356481483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45958.837356481483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45958.837356481483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45958.837356481483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45958.837356481483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45958.837356481483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45958.837356481483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45958.837356481483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45958.837356481483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45958.837356481483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45958.837356481483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45958.837356481483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45958.837356481483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45958.837356481483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45958.837356481483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45958.837356481483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45958.837356481483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45958.837356481483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45958.837356481483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45958.837356481483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45958.837356481483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45958.837356481483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45958.837356481483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45958.837356481483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45958.837356481483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45958.837356481483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45958.837356481483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45958.837356481483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45958.837356481483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45958.837356481483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45958.837356481483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45958.837356481483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45958.837356481483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45958.837356481483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45958.837356481483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45958.837356481483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45958.837356481483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45958.837356481483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45958.837356481483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45958.837356481483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45958.837356481483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45958.837356481483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45958.837356481483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45958.837356481483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45958.837356481483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45958.837356481483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45958.837356481483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45958.837356481483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45958.837356481483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45958.837356481483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45958.837356481483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45958.837356481483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45958.837356481483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45958.837356481483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45958.837356481483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45958.837356481483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45958.837356481483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45958.837356481483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45958.837356481483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45958.837356481483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45958.837356481483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45958.837356481483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45958.837356481483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45958.837356481483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45958.837356481483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45958.837356481483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45958.837356481483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45958.837356481483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45958.837356481483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45958.837356481483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45958.837356481483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45958.837356481483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45958.837356481483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45958.837356481483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45958.837356481483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45958.837356481483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45958.837356481483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45958.837356481483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45958.837356481483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45958.837356481483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45958.837356481483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45958.837356481483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45958.837356481483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45958.837356481483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45958.837356481483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45958.837356481483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45958.837356481483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45958.837356481483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45958.837356481483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45958.837356481483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45958.837356481483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45958.837356481483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45958.837356481483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45958.837356481483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45958.837356481483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45958.837356481483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45958.837356481483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45958.837356481483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45958.837356481483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45958.837356481483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45958.837356481483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45958.837356481483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45958.837356481483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45958.837356481483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45958.837356481483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45958.837356481483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45958.837356481483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45958.837356481483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45958.837356481483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45958.837356481483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45958.837356481483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45958.837356481483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45958.837356481483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45958.837356481483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45958.837356481483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45958.837356481483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45958.837356481483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45958.837356481483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45958.837356481483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45958.837356481483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45958.837356481483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45958.837356481483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45958.837356481483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45958.837356481483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45958.837356481483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45958.837356481483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45958.837356481483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45958.837356481483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45958.837356481483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45958.837356481483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45958.837356481483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45958.837356481483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45958.837356481483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45958.837356481483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45958.837356481483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45958.837356481483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45958.837356481483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45958.837356481483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45958.837356481483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45958.837356481483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45958.837356481483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45958.837356481483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45958.837356481483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45958.837356481483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45958.837356481483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45958.837356481483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45958.837356481483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45958.837356481483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45958.837356481483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45958.837356481483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45958.837356481483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45958.837356481483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45958.837356481483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45958.837356481483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45958.837356481483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45958.837356481483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45958.837356481483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45958.837356481483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45958.837356481483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45958.837356481483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45958.837356481483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45958.837356481483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45958.837356481483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45958.837356481483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45958.837356481483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45958.837356481483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45958.837356481483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45958.837356481483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45958.837356481483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45958.837356481483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45958.837356481483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45958.837356481483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45958.837356481483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45958.837356481483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45958.837356481483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45958.837356481483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45958.837356481483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45958.837356481483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45958.837356481483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45958.837356481483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45958.837356481483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45958.837356481483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45958.837356481483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45958.837356481483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45958.837356481483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45958.837356481483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45958.837356481483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45958.837356481483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45958.837356481483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45958.837356481483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45958.837356481483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45958.837356481483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45958.837356481483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45958.837356481483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45958.837356481483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45958.837356481483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45958.837356481483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45958.837356481483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45958.837356481483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45958.837356481483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45958.837356481483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45958.837356481483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45958.837356481483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45958.837356481483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45958.837356481483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45958.837356481483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45958.837356481483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45958.837356481483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45958.837356481483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45958.837356481483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45958.837356481483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45958.837356481483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45958.837356481483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45958.837356481483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45958.837356481483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45958.837356481483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45958.837356481483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45958.837356481483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45958.837356481483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45958.837356481483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45958.837356481483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45958.837356481483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45958.837356481483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45958.837356481483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45958.837356481483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45958.837356481483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45958.837356481483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45958.837356481483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45958.837356481483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45958.837356481483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45958.837356481483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45958.837356481483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45958.837356481483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45958.837356481483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45958.837356481483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45958.837356481483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45958.837356481483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45958.837356481483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45958.837356481483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45958.837356481483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45958.837356481483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45958.837356481483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45958.837356481483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45958.837356481483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45958.837356481483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45958.837356481483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45958.837356481483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45958.837356481483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45958.837356481483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45958.837356481483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45958.837356481483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45958.837356481483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45958.837356481483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45958.837356481483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45958.837356481483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45958.837356481483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45958.837356481483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45958.837356481483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45958.837356481483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45958.837356481483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45958.837356481483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45958.837356481483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45958.837356481483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45958.837356481483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45958.837356481483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45958.837356481483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45958.837356481483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45958.837356481483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45958.837356481483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45958.837356481483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45958.837356481483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45958.837356481483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45958.837356481483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45958.837356481483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45958.837356481483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45958.837356481483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45958.837356481483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45958.837356481483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45958.837356481483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45958.837356481483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45958.837356481483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45958.837356481483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45958.837356481483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45958.837356481483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45958.837356481483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45958.837356481483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45958.837356481483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45958.837356481483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45958.837356481483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45958.837356481483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45958.837356481483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45958.837356481483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45958.837356481483</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tabSelected="1" workbookViewId="0">
      <selection activeCell="H6" sqref="H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36685</v>
      </c>
      <c r="E2" s="106"/>
      <c r="F2" s="107"/>
      <c r="G2" s="77">
        <f ca="1">IFERROR(NOW()-F2,"-")</f>
        <v>45958.837356481483</v>
      </c>
      <c r="H2" s="107">
        <v>45958.82708333333</v>
      </c>
      <c r="I2" s="103" t="str">
        <f>IFERROR(VLOOKUP(D2,DB!A:F,6,0),"")</f>
        <v>SCECO</v>
      </c>
      <c r="J2" s="102" t="str">
        <f>IFERROR(VLOOKUP(D2,DB!A:G,7,0),"")</f>
        <v>Dead</v>
      </c>
      <c r="K2" s="108" t="s">
        <v>39104</v>
      </c>
      <c r="L2" s="109" t="str">
        <f>IFERROR(VLOOKUP(D2,DB!A:I,9,0),"")</f>
        <v>Latis</v>
      </c>
    </row>
    <row r="3" spans="1:16383" ht="31.5" customHeight="1">
      <c r="A3" s="104"/>
      <c r="B3" s="103" t="str">
        <f>IFERROR(VLOOKUP(D3,DB!A:K,11,0),"")</f>
        <v/>
      </c>
      <c r="C3" s="105"/>
      <c r="D3" s="172"/>
      <c r="E3" s="106"/>
      <c r="F3" s="107"/>
      <c r="G3" s="77">
        <f ca="1">IFERROR(NOW()-F3,"-")</f>
        <v>45958.837356481483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45958.837356481483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45958.837356481483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45958.837356481483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45958.837356481483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45958.837356481483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45958.837356481483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45958.837356481483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45958.837356481483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45958.837356481483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45958.837356481483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45958.837356481483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45958.837356481483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45958.837356481483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45958.837356481483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45958.837356481483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45958.837356481483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45958.837356481483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45958.837356481483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45958.837356481483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45958.837356481483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45958.837356481483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45958.837356481483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45958.837356481483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45958.837356481483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45958.837356481483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45958.837356481483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45958.837356481483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45958.837356481483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45958.837356481483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45958.837356481483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45958.837356481483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45958.837356481483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45958.837356481483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45958.837356481483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45958.837356481483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45958.837356481483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45958.837356481483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45958.837356481483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45958.837356481483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45958.837356481483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45958.837356481483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45958.837356481483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45958.837356481483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45958.837356481483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45958.837356481483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45958.837356481483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45958.837356481483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45958.837356481483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45958.837356481483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45958.837356481483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45958.837356481483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45958.837356481483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45958.837356481483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45958.837356481483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45958.837356481483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45958.837356481483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45958.837356481483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45958.837356481483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45958.837356481483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45958.837356481483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45958.837356481483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45958.837356481483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45958.837356481483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45958.837356481483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45958.837356481483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45958.837356481483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45958.837356481483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45958.837356481483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45958.837356481483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45958.837356481483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45958.837356481483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45958.837356481483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45958.837356481483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45958.837356481483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45958.837356481483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45958.837356481483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45958.837356481483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45958.837356481483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45958.837356481483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45958.837356481483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45958.837356481483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45958.837356481483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45958.837356481483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45958.837356481483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45958.837356481483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45958.837356481483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45958.837356481483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45958.837356481483</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2025-10-28T17:05:58Z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