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57" documentId="120_S{2AC9BD13-BADA-5192-A53E-5A8FF88502F6}" xr6:coauthVersionLast="47" xr6:coauthVersionMax="47" xr10:uidLastSave="{8F306E7D-D0F6-44C3-829C-1BC38FAF0749}"/>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<sst xmlns="http://schemas.openxmlformats.org/spreadsheetml/2006/main" count="180275" uniqueCount="39120">
  <si>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</si>
  <si>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</si>
  <si>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</si>
  <si>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</si>
  <si>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</si>
  <si>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</si>
  <si>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</si>
  <si>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</si>
  <si>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</si>
  <si>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</si>
  <si>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</si>
  <si>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</si>
  <si>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</si>
  <si>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</si>
  <si>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</si>
  <si>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</si>
  <si>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</si>
  <si>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</si>
  <si>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</si>
  <si>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</si>
  <si>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</si>
  <si>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</si>
  <si>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</si>
  <si>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</si>
  <si>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</si>
  <si>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</si>
  <si>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</si>
  <si>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</si>
  <si>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</si>
  <si>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</si>
  <si>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</si>
  <si>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</si>
  <si>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</si>
  <si>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</si>
  <si>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</si>
  <si>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</si>
  <si>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</si>
  <si>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</si>
  <si>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</si>
  <si>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</si>
  <si>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</si>
  <si>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</si>
  <si>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</si>
  <si>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</si>
  <si>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</si>
  <si>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</si>
  <si>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</si>
  <si>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</si>
  <si>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</si>
  <si>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</si>
  <si>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</si>
  <si>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</si>
  <si>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</si>
  <si>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</si>
  <si>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</si>
  <si>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</si>
  <si>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</si>
  <si>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</si>
  <si>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</si>
  <si>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</si>
  <si>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</si>
  <si>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</si>
  <si>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</si>
  <si>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</si>
  <si>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</si>
  <si>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</si>
  <si>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</si>
  <si>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</si>
  <si>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</si>
  <si>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</si>
  <si>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</si>
  <si>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</si>
  <si>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</si>
  <si>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</si>
  <si>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</si>
  <si>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</si>
  <si>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</si>
  <si>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</si>
  <si>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</si>
  <si>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</si>
  <si>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</si>
  <si>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</si>
  <si>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</si>
  <si>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</si>
  <si>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</si>
  <si>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</si>
  <si>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</si>
  <si>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</si>
  <si>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</si>
  <si>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</si>
  <si>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</si>
  <si>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</si>
  <si>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</si>
  <si>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</si>
  <si>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</si>
  <si>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</si>
  <si>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</si>
  <si>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</si>
  <si>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</si>
  <si>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</si>
  <si>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</si>
  <si>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</si>
  <si>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</si>
  <si>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</si>
  <si>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</si>
  <si>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</si>
  <si>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</si>
  <si>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</si>
  <si>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</si>
  <si>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</si>
  <si>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</si>
  <si>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</si>
  <si>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</si>
  <si>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</si>
  <si>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</si>
  <si>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</si>
  <si>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</si>
  <si>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</si>
  <si>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</si>
  <si>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</si>
  <si>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</si>
  <si>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</si>
  <si>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</si>
  <si>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</si>
  <si>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</si>
  <si>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</si>
  <si>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</si>
  <si>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</si>
  <si>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</si>
  <si>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</si>
  <si>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</si>
  <si>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</si>
  <si>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</si>
  <si>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</si>
  <si>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</si>
  <si>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</si>
  <si>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</si>
  <si>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</si>
  <si>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</si>
  <si>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</si>
  <si>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</si>
  <si>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</si>
  <si>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</si>
  <si>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</si>
  <si>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</si>
  <si>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</si>
  <si>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</si>
  <si>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</si>
  <si>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</si>
  <si>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</si>
  <si>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</si>
  <si>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</si>
  <si>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</si>
  <si>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</si>
  <si>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</si>
  <si>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</si>
  <si>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</si>
  <si>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</si>
  <si>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</si>
  <si>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</si>
  <si>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</si>
  <si>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</si>
  <si>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</si>
  <si>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</si>
  <si>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</si>
  <si>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</si>
  <si>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</si>
  <si>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</si>
  <si>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</si>
  <si>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</si>
  <si>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</si>
  <si>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</si>
  <si>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</si>
  <si>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</si>
  <si>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</si>
  <si>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</si>
  <si>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</si>
  <si>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</si>
  <si>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</si>
  <si>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</si>
  <si>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</si>
  <si>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</si>
  <si>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</si>
  <si>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</si>
  <si>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</si>
  <si>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</si>
  <si>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</si>
  <si>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</si>
  <si>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</si>
  <si>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</si>
  <si>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</si>
  <si>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</si>
  <si>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</si>
  <si>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</si>
  <si>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</si>
  <si>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</si>
  <si>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</si>
  <si>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</si>
  <si>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</si>
  <si>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</si>
  <si>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</si>
  <si>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</si>
  <si>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</si>
  <si>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</si>
  <si>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</si>
  <si>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</si>
  <si>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</si>
  <si>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</si>
  <si>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</si>
  <si>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</si>
  <si>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</si>
  <si>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</si>
  <si>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</si>
  <si>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</si>
  <si>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</si>
  <si>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</si>
  <si>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</si>
  <si>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</si>
  <si>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</si>
  <si>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</si>
  <si>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</si>
  <si>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</si>
  <si>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</si>
  <si>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</si>
  <si>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</si>
  <si>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</si>
  <si>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</si>
  <si>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</si>
  <si>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</si>
  <si>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</si>
  <si>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</si>
  <si>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</si>
  <si>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</si>
  <si>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</si>
  <si>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</si>
  <si>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</si>
  <si>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</si>
  <si>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</si>
  <si>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</si>
  <si>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</si>
  <si>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</si>
  <si>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</si>
  <si>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</si>
  <si>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</si>
  <si>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</si>
  <si>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</si>
  <si>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</si>
  <si>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</si>
  <si>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</si>
  <si>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</si>
  <si>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</si>
  <si>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</si>
  <si>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</si>
  <si>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</si>
  <si>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</si>
  <si>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</si>
  <si>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</si>
  <si>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</si>
  <si>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</si>
  <si>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</si>
  <si>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</si>
  <si>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</si>
  <si>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</si>
  <si>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</si>
  <si>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</si>
  <si>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</si>
  <si>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</si>
  <si>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</si>
  <si>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</si>
  <si>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</si>
  <si>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</si>
  <si>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</si>
  <si>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</si>
  <si>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</si>
  <si>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</si>
  <si>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</si>
  <si>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</si>
  <si>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</si>
  <si>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</si>
  <si>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</si>
  <si>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</si>
  <si>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</si>
  <si>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</si>
  <si>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</si>
  <si>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</si>
  <si>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</si>
  <si>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</si>
  <si>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</si>
  <si>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</si>
  <si>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</si>
  <si>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</si>
  <si>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</si>
  <si>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</si>
  <si>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</si>
  <si>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</si>
  <si>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</si>
  <si>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</si>
  <si>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</si>
  <si>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</si>
  <si>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</si>
  <si>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</si>
  <si>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</si>
  <si>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</si>
  <si>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</si>
  <si>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</si>
  <si>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</si>
  <si>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</si>
  <si>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</si>
  <si>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</si>
  <si>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</si>
  <si>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</si>
  <si>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</si>
  <si>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</si>
  <si>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</si>
  <si>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</si>
  <si>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</si>
  <si>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</si>
  <si>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</si>
  <si>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</si>
  <si>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</si>
  <si>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</si>
  <si>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</si>
  <si>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</si>
  <si>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</si>
  <si>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</si>
  <si>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</si>
  <si>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</si>
  <si>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</si>
  <si>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</si>
  <si>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</si>
  <si>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</si>
  <si>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</si>
  <si>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</si>
  <si>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</si>
  <si>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</si>
  <si>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</si>
  <si>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</si>
  <si>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</si>
  <si>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</si>
  <si>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</si>
  <si>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</si>
  <si>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</si>
  <si>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</si>
  <si>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</si>
  <si>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</si>
  <si>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</si>
  <si>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</si>
  <si>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</si>
  <si>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</si>
  <si>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</si>
  <si>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</si>
  <si>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</si>
  <si>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</si>
  <si>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</si>
  <si>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</si>
  <si>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</si>
  <si>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</si>
  <si>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</si>
  <si>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</si>
  <si>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</si>
  <si>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</si>
  <si>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</si>
  <si>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</si>
  <si>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</si>
  <si>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</si>
  <si>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</si>
  <si>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</si>
  <si>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</si>
  <si>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</si>
  <si>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</si>
  <si>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</si>
  <si>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</si>
  <si>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</si>
  <si>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</si>
  <si>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</si>
  <si>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</si>
  <si>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</si>
  <si>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</si>
  <si>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</si>
  <si>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</si>
  <si>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</si>
  <si>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</si>
  <si>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</si>
  <si>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</si>
  <si>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</si>
  <si>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</si>
  <si>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</si>
  <si>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</si>
  <si>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</si>
  <si>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</si>
  <si>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</si>
  <si>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</si>
  <si>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</si>
  <si>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</si>
  <si>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</si>
  <si>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</si>
  <si>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</si>
  <si>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</si>
  <si>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</si>
  <si>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</si>
  <si>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</si>
  <si>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</si>
  <si>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</si>
  <si>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</si>
  <si>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</si>
  <si>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</si>
  <si>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</si>
  <si>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</si>
  <si>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</si>
  <si>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</si>
  <si>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</si>
  <si>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</si>
  <si>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</si>
  <si>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</si>
  <si>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</si>
  <si>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</si>
  <si>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</si>
  <si>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</si>
  <si>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</si>
  <si>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</si>
  <si>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</si>
  <si>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</si>
  <si>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</si>
  <si>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</si>
  <si>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</si>
  <si>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</si>
  <si>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</si>
  <si>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</si>
  <si>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</si>
  <si>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</si>
  <si>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</si>
  <si>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</si>
  <si>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</si>
  <si>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</si>
  <si>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</si>
  <si>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</si>
  <si>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</si>
  <si>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</si>
  <si>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</si>
  <si>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</si>
  <si>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</si>
  <si>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</si>
  <si>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</si>
  <si>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</si>
  <si>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</si>
  <si>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</si>
  <si>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</si>
  <si>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</si>
  <si>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</si>
  <si>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</si>
  <si>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</si>
  <si>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</si>
  <si>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</si>
  <si>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</si>
  <si>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</si>
  <si>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</si>
  <si>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</si>
  <si>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</si>
  <si>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</si>
  <si>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</si>
  <si>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</si>
  <si>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</si>
  <si>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</si>
  <si>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</si>
  <si>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</si>
  <si>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</si>
  <si>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</si>
  <si>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</si>
  <si>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</si>
  <si>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</si>
  <si>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</si>
  <si>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</si>
  <si>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</si>
  <si>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</si>
  <si>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</si>
  <si>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</si>
  <si>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</si>
  <si>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</si>
  <si>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</si>
  <si>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</si>
  <si>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</si>
  <si>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</si>
  <si>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</si>
  <si>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</si>
  <si>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</si>
  <si>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</si>
  <si>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</si>
  <si>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</si>
  <si>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</si>
  <si>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</si>
  <si>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</si>
  <si>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</si>
  <si>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</si>
  <si>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</si>
  <si>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</si>
  <si>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</si>
  <si>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</si>
  <si>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</si>
  <si>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</si>
  <si>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</si>
  <si>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</si>
  <si>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</si>
  <si>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</si>
  <si>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</si>
  <si>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</si>
  <si>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</si>
  <si>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</si>
  <si>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</si>
  <si>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</si>
  <si>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</si>
  <si>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</si>
  <si>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</si>
  <si>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</si>
  <si>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</si>
  <si>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</si>
  <si>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</si>
  <si>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</si>
  <si>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</si>
  <si>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</si>
  <si>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</si>
  <si>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</si>
  <si>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</si>
  <si>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</si>
  <si>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</si>
  <si>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</si>
  <si>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</si>
  <si>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</si>
  <si>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</si>
  <si>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</si>
  <si>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</si>
  <si>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</si>
  <si>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</si>
  <si>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</si>
  <si>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</si>
  <si>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</si>
  <si>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</si>
  <si>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</si>
  <si>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</si>
  <si>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</si>
  <si>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</si>
  <si>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</si>
  <si>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</si>
  <si>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</si>
  <si>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</si>
  <si>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</si>
  <si>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</si>
  <si>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</si>
  <si>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</si>
  <si>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</si>
  <si>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</si>
  <si>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</si>
  <si>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</si>
  <si>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</si>
  <si>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</si>
  <si>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</si>
  <si>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</si>
  <si>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</si>
  <si>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</si>
  <si>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</si>
  <si>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</si>
  <si>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</si>
  <si>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</si>
  <si>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</si>
  <si>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</si>
  <si>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</si>
  <si>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</si>
  <si>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</si>
  <si>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</si>
  <si>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</si>
  <si>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</si>
  <si>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</si>
  <si>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</si>
  <si>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</si>
  <si>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</si>
  <si>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</si>
  <si>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</si>
  <si>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</si>
  <si>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</si>
  <si>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</si>
  <si>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</si>
  <si>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</si>
  <si>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</si>
  <si>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</si>
  <si>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</si>
  <si>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</si>
  <si>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</si>
  <si>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</si>
  <si>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</si>
  <si>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</si>
  <si>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</si>
  <si>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</si>
  <si>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</si>
  <si>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</si>
  <si>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</si>
  <si>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</si>
  <si>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</si>
  <si>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</si>
  <si>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</si>
  <si>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</si>
  <si>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</si>
  <si>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</si>
  <si>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</si>
  <si>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</si>
  <si>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</si>
  <si>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</si>
  <si>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</si>
  <si>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</si>
  <si>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</si>
  <si>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</si>
  <si>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</si>
  <si>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</si>
  <si>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</si>
  <si>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</si>
  <si>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</si>
  <si>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</si>
  <si>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</si>
  <si>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</si>
  <si>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</si>
  <si>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</si>
  <si>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</si>
  <si>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</si>
  <si>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</si>
  <si>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</si>
  <si>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</si>
  <si>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</si>
  <si>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</si>
  <si>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</si>
  <si>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</si>
  <si>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</si>
  <si>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</si>
  <si>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</si>
  <si>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</si>
  <si>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</si>
  <si>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</si>
  <si>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</si>
  <si>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</si>
  <si>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</si>
  <si>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</si>
  <si>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</si>
  <si>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</si>
  <si>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</si>
  <si>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</si>
  <si>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</si>
  <si>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</si>
  <si>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</si>
  <si>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</si>
  <si>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</si>
  <si>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</si>
  <si>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</si>
  <si>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</si>
  <si>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</si>
  <si>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</si>
  <si>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</si>
  <si>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</si>
  <si>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</si>
  <si>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</si>
  <si>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</si>
  <si>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</si>
  <si>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</si>
  <si>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</si>
  <si>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</si>
  <si>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</si>
  <si>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</si>
  <si>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</si>
  <si>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</si>
  <si>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</si>
  <si>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</si>
  <si>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</si>
  <si>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</si>
  <si>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</si>
  <si>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</si>
  <si>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</si>
  <si>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</si>
  <si>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</si>
  <si>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</si>
  <si>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</si>
  <si>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</si>
  <si>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</si>
  <si>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</si>
  <si>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</si>
  <si>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</si>
  <si>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</si>
  <si>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</si>
  <si>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</si>
  <si>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</si>
  <si>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</si>
  <si>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</si>
  <si>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</si>
  <si>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</si>
  <si>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</si>
  <si>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</si>
  <si>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</si>
  <si>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</si>
  <si>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</si>
  <si>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</si>
  <si>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</si>
  <si>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</si>
  <si>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</si>
  <si>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</si>
  <si>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</si>
  <si>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</si>
  <si>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</si>
  <si>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</si>
  <si>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</si>
  <si>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</si>
  <si>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</si>
  <si>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</si>
  <si>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</si>
  <si>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</si>
  <si>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</si>
  <si>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</si>
  <si>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</si>
  <si>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</si>
  <si>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</si>
  <si>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</si>
  <si>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</si>
  <si>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</si>
  <si>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</si>
  <si>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</si>
  <si>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</si>
  <si>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</si>
  <si>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</si>
  <si>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</si>
  <si>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</si>
  <si>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</si>
  <si>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</si>
  <si>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</si>
  <si>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</si>
  <si>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</si>
  <si>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</si>
  <si>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</si>
  <si>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</si>
  <si>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</si>
  <si>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</si>
  <si>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</si>
  <si>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</si>
  <si>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</si>
  <si>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</si>
  <si>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</si>
  <si>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</si>
  <si>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</si>
  <si>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</si>
  <si>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</si>
  <si>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</si>
  <si>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</si>
  <si>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</si>
  <si>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</si>
  <si>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</si>
  <si>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</si>
  <si>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</si>
  <si>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</si>
  <si>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</si>
  <si>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</si>
  <si>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</si>
  <si>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</si>
  <si>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</si>
  <si>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</si>
  <si>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</si>
  <si>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</si>
  <si>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</si>
  <si>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</si>
  <si>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</si>
  <si>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</si>
  <si>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</si>
  <si>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</si>
  <si>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</si>
  <si>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</si>
  <si>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</si>
  <si>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</si>
  <si>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</si>
  <si>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</si>
  <si>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</si>
  <si>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</si>
  <si>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</si>
  <si>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</si>
  <si>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</si>
  <si>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</si>
  <si>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</si>
  <si>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</si>
  <si>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</si>
  <si>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</si>
  <si>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</si>
  <si>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</si>
  <si>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</si>
  <si>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</si>
  <si>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</si>
  <si>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</si>
  <si>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</si>
  <si>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</si>
  <si>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</si>
  <si>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</si>
  <si>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</si>
  <si>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</si>
  <si>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</si>
  <si>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</si>
  <si>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</si>
  <si>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</si>
  <si>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</si>
  <si>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</si>
  <si>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</si>
  <si>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</si>
  <si>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</si>
  <si>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</si>
  <si>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</si>
  <si>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</si>
  <si>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</si>
  <si>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</si>
  <si>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</si>
  <si>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</si>
  <si>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</si>
  <si>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</si>
  <si>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</si>
  <si>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</si>
  <si>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</si>
  <si>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</si>
  <si>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</si>
  <si>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</si>
  <si>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</si>
  <si>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</si>
  <si>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</si>
  <si>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</si>
  <si>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</si>
  <si>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</si>
  <si>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</si>
  <si>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</si>
  <si>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</si>
  <si>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</si>
  <si>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</si>
  <si>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</si>
  <si>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</si>
  <si>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</si>
  <si>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</si>
  <si>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</si>
  <si>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</si>
  <si>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</si>
  <si>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</si>
  <si>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</si>
  <si>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</si>
  <si>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</si>
  <si>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</si>
  <si>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</si>
  <si>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</si>
  <si>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</si>
  <si>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</si>
  <si>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</si>
  <si>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</si>
  <si>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</si>
  <si>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</si>
  <si>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</si>
  <si>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</si>
  <si>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</si>
  <si>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</si>
  <si>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</si>
  <si>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</si>
  <si>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</si>
  <si>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</si>
  <si>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</si>
  <si>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</si>
  <si>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</si>
  <si>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</si>
  <si>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</si>
  <si>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</si>
  <si>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</si>
  <si>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</si>
  <si>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</si>
  <si>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</si>
  <si>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</si>
  <si>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</si>
  <si>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</si>
  <si>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</si>
  <si>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</si>
  <si>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</si>
  <si>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</si>
  <si>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</si>
  <si>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</si>
  <si>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</si>
  <si>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</si>
  <si>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</si>
  <si>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</si>
  <si>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</si>
  <si>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</si>
  <si>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</si>
  <si>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</si>
  <si>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</si>
  <si>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</si>
  <si>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</si>
  <si>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</si>
  <si>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</si>
  <si>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</si>
  <si>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</si>
  <si>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</si>
  <si>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</si>
  <si>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</si>
  <si>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</si>
  <si>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</si>
  <si>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</si>
  <si>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</si>
  <si>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</si>
  <si>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</si>
  <si>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</si>
  <si>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</si>
  <si>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</si>
  <si>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</si>
  <si>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</si>
  <si>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</si>
  <si>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</si>
  <si>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</si>
  <si>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</si>
  <si>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</si>
  <si>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</si>
  <si>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</si>
  <si>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</si>
  <si>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</si>
  <si>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</si>
  <si>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</si>
  <si>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</si>
  <si>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</si>
  <si>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</si>
  <si>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</si>
  <si>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</si>
  <si>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</si>
  <si>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</si>
  <si>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</si>
  <si>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</si>
  <si>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</si>
  <si>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</si>
  <si>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</si>
  <si>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</si>
  <si>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</si>
  <si>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</si>
  <si>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</si>
  <si>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</si>
  <si>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</si>
  <si>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</si>
  <si>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</si>
  <si>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</si>
  <si>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</si>
  <si>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</si>
  <si>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</si>
  <si>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</si>
  <si>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</si>
  <si>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</si>
  <si>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</si>
  <si>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</si>
  <si>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</si>
  <si>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</si>
  <si>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</si>
  <si>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</si>
  <si>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</si>
  <si>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</si>
  <si>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</si>
  <si>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</si>
  <si>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</si>
  <si>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</si>
  <si>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</si>
  <si>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</si>
  <si>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</si>
  <si>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</si>
  <si>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</si>
  <si>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</si>
  <si>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</si>
  <si>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</si>
  <si>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</si>
  <si>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</si>
  <si>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</si>
  <si>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</si>
  <si>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</si>
  <si>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</si>
  <si>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</si>
  <si>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</si>
  <si>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</si>
  <si>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</si>
  <si>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</si>
  <si>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</si>
  <si>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</si>
  <si>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</si>
  <si>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</si>
  <si>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</si>
  <si>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</si>
  <si>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</si>
  <si>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</si>
  <si>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</si>
  <si>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</si>
  <si>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</si>
  <si>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</si>
  <si>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</si>
  <si>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</si>
  <si>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</si>
  <si>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</si>
  <si>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</si>
  <si>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</si>
  <si>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</si>
  <si>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</si>
  <si>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</si>
  <si>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</si>
  <si>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</si>
  <si>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</si>
  <si>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</si>
  <si>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</si>
  <si>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</si>
  <si>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</si>
  <si>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</si>
  <si>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</si>
  <si>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</si>
  <si>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</si>
  <si>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</si>
  <si>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</si>
  <si>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</si>
  <si>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</si>
  <si>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</si>
  <si>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</si>
  <si>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</si>
  <si>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</si>
  <si>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</si>
  <si>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</si>
  <si>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</si>
  <si>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</si>
  <si>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</si>
  <si>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</si>
  <si>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</si>
  <si>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</si>
  <si>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</si>
  <si>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</si>
  <si>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</si>
  <si>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</si>
  <si>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</si>
  <si>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</si>
  <si>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</si>
  <si>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</si>
  <si>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</si>
  <si>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</si>
  <si>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</si>
  <si>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</si>
  <si>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</si>
  <si>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</si>
  <si>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</si>
  <si>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</si>
  <si>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</si>
  <si>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</si>
  <si>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</si>
  <si>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</si>
  <si>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</si>
  <si>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</si>
  <si>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</si>
  <si>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</si>
  <si>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</si>
  <si>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</si>
  <si>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</si>
  <si>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</si>
  <si>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</si>
  <si>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</si>
  <si>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</si>
  <si>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</si>
  <si>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</si>
  <si>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</si>
  <si>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</si>
  <si>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</si>
  <si>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</si>
  <si>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</si>
  <si>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</si>
  <si>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</si>
  <si>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</si>
  <si>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</si>
  <si>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</si>
  <si>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</si>
  <si>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</si>
  <si>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</si>
  <si>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</si>
  <si>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</si>
  <si>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</si>
  <si>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</si>
  <si>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</si>
  <si>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</si>
  <si>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</si>
  <si>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</si>
  <si>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</si>
  <si>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</si>
  <si>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</si>
  <si>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</si>
  <si>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</si>
  <si>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</si>
  <si>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</si>
  <si>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</si>
  <si>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</si>
  <si>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</si>
  <si>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</si>
  <si>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</si>
  <si>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</si>
  <si>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</si>
  <si>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</si>
  <si>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</si>
  <si>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</si>
  <si>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</si>
  <si>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</si>
  <si>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</si>
  <si>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</si>
  <si>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</si>
  <si>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</si>
  <si>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</si>
  <si>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</si>
  <si>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</si>
  <si>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</si>
  <si>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</si>
  <si>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</si>
  <si>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</si>
  <si>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</si>
  <si>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</si>
  <si>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</si>
  <si>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</si>
  <si>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</si>
  <si>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</si>
  <si>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</si>
  <si>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</si>
  <si>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</si>
  <si>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</si>
  <si>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</si>
  <si>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</si>
  <si>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</si>
  <si>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</si>
  <si>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</si>
  <si>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</si>
  <si>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</si>
  <si>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</si>
  <si>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</si>
  <si>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</si>
  <si>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</si>
  <si>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</si>
  <si>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</si>
  <si>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</si>
  <si>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</si>
  <si>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</si>
  <si>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</si>
  <si>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</si>
  <si>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</si>
  <si>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</si>
  <si>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</si>
  <si>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</si>
  <si>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</si>
  <si>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</si>
  <si>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</si>
  <si>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</si>
  <si>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</si>
  <si>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</si>
  <si>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</si>
  <si>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</si>
  <si>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</si>
  <si>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</si>
  <si>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</si>
  <si>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</si>
  <si>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</si>
  <si>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</si>
  <si>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</si>
  <si>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</si>
  <si>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</si>
  <si>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</si>
  <si>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</si>
  <si>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</si>
  <si>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</si>
  <si>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</si>
  <si>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</si>
  <si>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</si>
  <si>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</si>
  <si>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</si>
  <si>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</si>
  <si>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</si>
  <si>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</si>
  <si>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</si>
  <si>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</si>
  <si>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</si>
  <si>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</si>
  <si>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</si>
  <si>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</si>
  <si>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</si>
  <si>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</si>
  <si>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</si>
  <si>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</si>
  <si>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</si>
  <si>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</si>
  <si>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</si>
  <si>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</si>
  <si>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</si>
  <si>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</si>
  <si>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</si>
  <si>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</si>
  <si>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</si>
  <si>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</si>
  <si>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</si>
  <si>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</si>
  <si>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</si>
  <si>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</si>
  <si>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</si>
  <si>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</si>
  <si>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</si>
  <si>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</si>
  <si>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</si>
  <si>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</si>
  <si>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</si>
  <si>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</si>
  <si>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</si>
  <si>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</si>
  <si>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</si>
  <si>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</si>
  <si>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</si>
  <si>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</si>
  <si>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</si>
  <si>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</si>
  <si>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</si>
  <si>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</si>
  <si>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</si>
  <si>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</si>
  <si>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</si>
  <si>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</si>
  <si>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</si>
  <si>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</si>
  <si>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</si>
  <si>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</si>
  <si>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</si>
  <si>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</si>
  <si>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</si>
  <si>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</si>
  <si>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</si>
  <si>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</si>
  <si>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</si>
  <si>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</si>
  <si>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</si>
  <si>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</si>
  <si>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</si>
  <si>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</si>
  <si>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</si>
  <si>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</si>
  <si>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</si>
  <si>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</si>
  <si>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</si>
  <si>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</si>
  <si>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</si>
  <si>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</si>
  <si>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</si>
  <si>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</si>
  <si>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</si>
  <si>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</si>
  <si>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</si>
  <si>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</si>
  <si>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</si>
  <si>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</si>
  <si>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</si>
  <si>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</si>
  <si>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</si>
  <si>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</si>
  <si>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</si>
  <si>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</si>
  <si>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</si>
  <si>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</si>
  <si>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</si>
  <si>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</si>
  <si>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</si>
  <si>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</si>
  <si>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</si>
  <si>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</si>
  <si>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</si>
  <si>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</si>
  <si>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</si>
  <si>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</si>
  <si>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</si>
  <si>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</si>
  <si>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</si>
  <si>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</si>
  <si>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</si>
  <si>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</si>
  <si>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</si>
  <si>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</si>
  <si>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</si>
  <si>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</si>
  <si>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</si>
  <si>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</si>
  <si>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</si>
  <si>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</si>
  <si>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</si>
  <si>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</si>
  <si>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</si>
  <si>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</si>
  <si>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</si>
  <si>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</si>
  <si>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</si>
  <si>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</si>
  <si>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</si>
  <si>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</si>
  <si>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</si>
  <si>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</si>
  <si>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</si>
  <si>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</si>
  <si>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</si>
  <si>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</si>
  <si>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</si>
  <si>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</si>
  <si>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</si>
  <si>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</si>
  <si>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</si>
  <si>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</si>
  <si>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</si>
  <si>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</si>
  <si>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</si>
  <si>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</si>
  <si>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</si>
  <si>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</si>
  <si>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</si>
  <si>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</si>
  <si>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</si>
  <si>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</si>
  <si>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</si>
  <si>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</si>
  <si>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</si>
  <si>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</si>
  <si>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</si>
  <si>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</si>
  <si>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</si>
  <si>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</si>
  <si>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</si>
  <si>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</si>
  <si>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</si>
  <si>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</si>
  <si>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</si>
  <si>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</si>
  <si>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</si>
  <si>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</si>
  <si>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</si>
  <si>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</si>
  <si>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</si>
  <si>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</si>
  <si>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</si>
  <si>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</si>
  <si>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</si>
  <si>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</si>
  <si>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</si>
  <si>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</si>
  <si>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</si>
  <si>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</si>
  <si>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</si>
  <si>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</si>
  <si>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</si>
  <si>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</si>
  <si>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</si>
  <si>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</si>
  <si>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</si>
  <si>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</si>
  <si>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</si>
  <si>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</si>
  <si>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</si>
  <si>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</si>
  <si>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</si>
  <si>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</si>
  <si>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</si>
  <si>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</si>
  <si>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</si>
  <si>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</si>
  <si>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</si>
  <si>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</si>
  <si>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</si>
  <si>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</si>
  <si>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</si>
  <si>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</si>
  <si>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</si>
  <si>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</si>
  <si>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</si>
  <si>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</si>
  <si>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</si>
  <si>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</si>
  <si>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</si>
  <si>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</si>
  <si>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</si>
  <si>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</si>
  <si>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</si>
  <si>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</si>
  <si>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</si>
  <si>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</si>
  <si>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</si>
  <si>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</si>
  <si>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</si>
  <si>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</si>
  <si>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</si>
  <si>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</si>
  <si>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</si>
  <si>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</si>
  <si>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</si>
  <si>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</si>
  <si>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</si>
  <si>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</si>
  <si>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</si>
  <si>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</si>
  <si>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</si>
  <si>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</si>
  <si>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</si>
  <si>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</si>
  <si>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</si>
  <si>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</si>
  <si>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</si>
  <si>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</si>
  <si>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</si>
  <si>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</si>
  <si>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</si>
  <si>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</si>
  <si>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</si>
  <si>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</si>
  <si>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</si>
  <si>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</si>
  <si>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</si>
  <si>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</si>
  <si>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</si>
  <si>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</si>
  <si>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</si>
  <si>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</si>
  <si>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</si>
  <si>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</si>
  <si>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</si>
  <si>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</si>
  <si>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</si>
  <si>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</si>
  <si>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</si>
  <si>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</si>
  <si>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</si>
  <si>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</si>
  <si>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</si>
  <si>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</si>
  <si>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</si>
  <si>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</si>
  <si>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</si>
  <si>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</si>
  <si>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</si>
  <si>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</si>
  <si>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</si>
  <si>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</si>
  <si>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</si>
  <si>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</si>
  <si>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</si>
  <si>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</si>
  <si>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</si>
  <si>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</si>
  <si>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</si>
  <si>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</si>
  <si>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</si>
  <si>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</si>
  <si>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</si>
  <si>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</si>
  <si>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</si>
  <si>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</si>
  <si>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</si>
  <si>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</si>
  <si>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</si>
  <si>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</si>
  <si>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</si>
  <si>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</si>
  <si>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</si>
  <si>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</si>
  <si>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</si>
  <si>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</si>
  <si>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</si>
  <si>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</si>
  <si>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</si>
  <si>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</si>
  <si>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</si>
  <si>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</si>
  <si>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</si>
  <si>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</si>
  <si>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</si>
  <si>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</si>
  <si>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</si>
  <si>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</si>
  <si>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</si>
  <si>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</si>
  <si>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</si>
  <si>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</si>
  <si>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</si>
  <si>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</si>
  <si>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</si>
  <si>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</si>
  <si>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</si>
  <si>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</si>
  <si>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</si>
  <si>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</si>
  <si>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</si>
  <si>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</si>
  <si>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</si>
  <si>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</si>
  <si>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</si>
  <si>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</si>
  <si>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</si>
  <si>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</si>
  <si>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</si>
  <si>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</si>
  <si>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</si>
  <si>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</si>
  <si>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</si>
  <si>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</si>
  <si>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</si>
  <si>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</si>
  <si>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</si>
  <si>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</si>
  <si>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</si>
  <si>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</si>
  <si>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</si>
  <si>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</si>
  <si>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</si>
  <si>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</si>
  <si>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</si>
  <si>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</si>
  <si>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</si>
  <si>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</si>
  <si>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</si>
  <si>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</si>
  <si>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</si>
  <si>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</si>
  <si>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</si>
  <si>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</si>
  <si>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</si>
  <si>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</si>
  <si>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</si>
  <si>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</si>
  <si>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</si>
  <si>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</si>
  <si>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</si>
  <si>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</si>
  <si>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</si>
  <si>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</si>
  <si>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</si>
  <si>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</si>
  <si>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</si>
  <si>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</si>
  <si>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</si>
  <si>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</si>
  <si>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</si>
  <si>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</si>
  <si>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</si>
  <si>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</si>
  <si>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</si>
  <si>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</si>
  <si>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</si>
  <si>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</si>
  <si>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</si>
  <si>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</si>
  <si>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</si>
  <si>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</si>
  <si>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</si>
  <si>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</si>
  <si>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</si>
  <si>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</si>
  <si>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</si>
  <si>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</si>
  <si>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</si>
  <si>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</si>
  <si>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</si>
  <si>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</si>
  <si>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</si>
  <si>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</si>
  <si>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</si>
  <si>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</si>
  <si>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</si>
  <si>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</si>
  <si>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</si>
  <si>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</si>
  <si>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</si>
  <si>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</si>
  <si>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</si>
  <si>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</si>
  <si>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</si>
  <si>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</si>
  <si>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</si>
  <si>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</si>
  <si>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</si>
  <si>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</si>
  <si>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</si>
  <si>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</si>
  <si>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</si>
  <si>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</si>
  <si>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</si>
  <si>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</si>
  <si>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</si>
  <si>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</si>
  <si>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</si>
  <si>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</si>
  <si>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</si>
  <si>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</si>
  <si>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</si>
  <si>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</si>
  <si>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</si>
  <si>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</si>
  <si>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</si>
  <si>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</si>
  <si>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</si>
  <si>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</si>
  <si>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</si>
  <si>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</si>
  <si>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</si>
  <si>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</si>
  <si>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</si>
  <si>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</si>
  <si>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</si>
  <si>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</si>
  <si>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</si>
  <si>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</si>
  <si>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</si>
  <si>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</si>
  <si>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</si>
  <si>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</si>
  <si>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</si>
  <si>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</si>
  <si>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</si>
  <si>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</si>
  <si>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</si>
  <si>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</si>
  <si>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</si>
  <si>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</si>
  <si>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</si>
  <si>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</si>
  <si>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</si>
  <si>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</si>
  <si>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</si>
  <si>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</si>
  <si>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</si>
  <si>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</si>
  <si>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</si>
  <si>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</si>
  <si>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</si>
  <si>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</si>
  <si>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</si>
  <si>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</si>
  <si>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</si>
  <si>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</si>
  <si>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</si>
  <si>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</si>
  <si>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</si>
  <si>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</si>
  <si>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</si>
  <si>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</si>
  <si>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</si>
  <si>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</si>
  <si>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</si>
  <si>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</si>
  <si>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</si>
  <si>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</si>
  <si>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</si>
  <si>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</si>
  <si>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</si>
  <si>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</si>
  <si>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</si>
  <si>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</si>
  <si>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</si>
  <si>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</si>
  <si>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</si>
  <si>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</si>
  <si>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</si>
  <si>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</si>
  <si>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</si>
  <si>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</si>
  <si>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</si>
  <si>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</si>
  <si>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</si>
  <si>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</si>
  <si>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</si>
  <si>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</si>
  <si>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</si>
  <si>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</si>
  <si>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</si>
  <si>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</si>
  <si>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</si>
  <si>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</si>
  <si>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</si>
  <si>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</si>
  <si>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</si>
  <si>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</si>
  <si>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</si>
  <si>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</si>
  <si>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</si>
  <si>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</si>
  <si>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</si>
  <si>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</si>
  <si>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</si>
  <si>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</si>
  <si>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</si>
  <si>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</si>
  <si>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</si>
  <si>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</si>
  <si>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</si>
  <si>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</si>
  <si>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</si>
  <si>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</si>
  <si>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</si>
  <si>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</si>
  <si>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</si>
  <si>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</si>
  <si>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</si>
  <si>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</si>
  <si>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</si>
  <si>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</si>
  <si>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</si>
  <si>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</si>
  <si>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</si>
  <si>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</si>
  <si>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</si>
  <si>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</si>
  <si>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</si>
  <si>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</si>
  <si>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</si>
  <si>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</si>
  <si>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</si>
  <si>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</si>
  <si>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</si>
  <si>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</si>
  <si>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</si>
  <si>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</si>
  <si>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</si>
  <si>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</si>
  <si>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</si>
  <si>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</si>
  <si>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</si>
  <si>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</si>
  <si>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</si>
  <si>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</si>
  <si>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</si>
  <si>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</si>
  <si>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</si>
  <si>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</si>
  <si>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</si>
  <si>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</si>
  <si>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</si>
  <si>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</si>
  <si>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</si>
  <si>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</si>
  <si>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</si>
  <si>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</si>
  <si>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</si>
  <si>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</si>
  <si>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</si>
  <si>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</si>
  <si>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</si>
  <si>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</si>
  <si>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</si>
  <si>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</si>
  <si>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</si>
  <si>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</si>
  <si>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</si>
  <si>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</si>
  <si>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</si>
  <si>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</si>
  <si>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</si>
  <si>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</si>
  <si>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</si>
  <si>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</si>
  <si>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</si>
  <si>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</si>
  <si>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</si>
  <si>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</si>
  <si>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</si>
  <si>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</si>
  <si>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</si>
  <si>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</si>
  <si>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</si>
  <si>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</si>
  <si>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</si>
  <si>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</si>
  <si>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</si>
  <si>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</si>
  <si>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</si>
  <si>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</si>
  <si>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</si>
  <si>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</si>
  <si>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</si>
  <si>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</si>
  <si>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</si>
  <si>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</si>
  <si>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</si>
  <si>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</si>
  <si>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</si>
  <si>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</si>
  <si>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</si>
  <si>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</si>
  <si>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</si>
  <si>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</si>
  <si>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</si>
  <si>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</si>
  <si>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</si>
  <si>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</si>
  <si>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</si>
  <si>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</si>
  <si>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</si>
  <si>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</si>
  <si>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</si>
  <si>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</si>
  <si>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</si>
  <si>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</si>
  <si>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</si>
  <si>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</si>
  <si>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</si>
  <si>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</si>
  <si>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</si>
  <si>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</si>
  <si>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</si>
  <si>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</si>
  <si>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</si>
  <si>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</si>
  <si>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</si>
  <si>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</si>
  <si>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</si>
  <si>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</si>
  <si>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</si>
  <si>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</si>
  <si>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</si>
  <si>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</si>
  <si>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</si>
  <si>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</si>
  <si>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</si>
  <si>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</si>
  <si>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</si>
  <si>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</si>
  <si>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</si>
  <si>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</si>
  <si>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</si>
  <si>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</si>
  <si>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</si>
  <si>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</si>
  <si>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</si>
  <si>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</si>
  <si>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</si>
  <si>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</si>
  <si>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</si>
  <si>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</si>
  <si>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</si>
  <si>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</si>
  <si>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</si>
  <si>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</si>
  <si>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</si>
  <si>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</si>
  <si>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</si>
  <si>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</si>
  <si>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</si>
  <si>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</si>
  <si>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</si>
  <si>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</si>
  <si>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</si>
  <si>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</si>
  <si>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</si>
  <si>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</si>
  <si>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</si>
  <si>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</si>
  <si>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</si>
  <si>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</si>
  <si>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</si>
  <si>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</si>
  <si>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</si>
  <si>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</si>
  <si>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</si>
  <si>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</si>
  <si>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</si>
  <si>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</si>
  <si>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</si>
  <si>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</si>
  <si>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</si>
  <si>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</si>
  <si>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</si>
  <si>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</si>
  <si>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</si>
  <si>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</si>
  <si>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</si>
  <si>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</si>
  <si>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</si>
  <si>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</si>
  <si>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</si>
  <si>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</si>
  <si>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</si>
  <si>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</si>
  <si>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</si>
  <si>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</si>
  <si>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</si>
  <si>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</si>
  <si>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</si>
  <si>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</si>
  <si>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</si>
  <si>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</si>
  <si>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</si>
  <si>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</si>
  <si>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</si>
  <si>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</si>
  <si>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</si>
  <si>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</si>
  <si>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</si>
  <si>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</si>
  <si>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</si>
  <si>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</si>
  <si>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</si>
  <si>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</si>
  <si>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</si>
  <si>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</si>
  <si>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</si>
  <si>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</si>
  <si>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</si>
  <si>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</si>
  <si>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</si>
  <si>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</si>
  <si>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</si>
  <si>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</si>
  <si>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</si>
  <si>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</si>
  <si>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</si>
  <si>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</si>
  <si>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</si>
  <si>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</si>
  <si>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</si>
  <si>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</si>
  <si>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</si>
  <si>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</si>
  <si>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</si>
  <si>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</si>
  <si>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</si>
  <si>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</si>
  <si>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</si>
  <si>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</si>
  <si>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</si>
  <si>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</si>
  <si>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</si>
  <si>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</si>
  <si>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</si>
  <si>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</si>
  <si>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</si>
  <si>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</si>
  <si>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</si>
  <si>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</si>
  <si>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</si>
  <si>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</si>
  <si>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</si>
  <si>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</si>
  <si>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</si>
  <si>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</si>
  <si>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</si>
  <si>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</si>
  <si>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</si>
  <si>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</si>
  <si>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</si>
  <si>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</si>
  <si>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</si>
  <si>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</si>
  <si>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</si>
  <si>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</si>
  <si>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</si>
  <si>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</si>
  <si>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</si>
  <si>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</si>
  <si>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</si>
  <si>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</si>
  <si>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</si>
  <si>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</si>
  <si>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</si>
  <si>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</si>
  <si>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</si>
  <si>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</si>
  <si>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</si>
  <si>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</si>
  <si>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</si>
  <si>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</si>
  <si>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</si>
  <si>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</si>
  <si>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</si>
  <si>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</si>
  <si>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</si>
  <si>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</si>
  <si>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</si>
  <si>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</si>
  <si>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</si>
  <si>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</si>
  <si>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</si>
  <si>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</si>
  <si>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</si>
  <si>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</si>
  <si>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</si>
  <si>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</si>
  <si>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</si>
  <si>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</si>
  <si>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</si>
  <si>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</si>
  <si>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</si>
  <si>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</si>
  <si>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</si>
  <si>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</si>
  <si>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</si>
  <si>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</si>
  <si>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</si>
  <si>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</si>
  <si>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</si>
  <si>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</si>
  <si>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</si>
  <si>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</si>
  <si>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</si>
  <si>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</si>
  <si>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</si>
  <si>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</si>
  <si>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</si>
  <si>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</si>
  <si>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</si>
  <si>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</si>
  <si>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</si>
  <si>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</si>
  <si>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</si>
  <si>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</si>
  <si>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</si>
  <si>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</si>
  <si>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</si>
  <si>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</si>
  <si>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</si>
  <si>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</si>
  <si>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</si>
  <si>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</si>
  <si>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</si>
  <si>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</si>
  <si>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</si>
  <si>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</si>
  <si>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</si>
  <si>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</si>
  <si>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</si>
  <si>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</si>
  <si>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</si>
  <si>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</si>
  <si>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</si>
  <si>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</si>
  <si>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</si>
  <si>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</si>
  <si>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</si>
  <si>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</si>
  <si>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</si>
  <si>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</si>
  <si>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</si>
  <si>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</si>
  <si>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</si>
  <si>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</si>
  <si>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</si>
  <si>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</si>
  <si>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</si>
  <si>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</si>
  <si>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</si>
  <si>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</si>
  <si>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</si>
  <si>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</si>
  <si>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</si>
  <si>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</si>
  <si>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</si>
  <si>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</si>
  <si>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</si>
  <si>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</si>
  <si>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</si>
  <si>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</si>
  <si>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</si>
  <si>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</si>
  <si>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</si>
  <si>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</si>
  <si>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</si>
  <si>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</si>
  <si>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</si>
  <si>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</si>
  <si>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</si>
  <si>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</si>
  <si>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</si>
  <si>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</si>
  <si>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</si>
  <si>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</si>
  <si>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</si>
  <si>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</si>
  <si>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</si>
  <si>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</si>
  <si>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</si>
  <si>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</si>
  <si>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</si>
  <si>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</si>
  <si>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</si>
  <si>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</si>
  <si>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</si>
  <si>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</si>
  <si>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</si>
  <si>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</si>
  <si>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</si>
  <si>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</si>
  <si>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</si>
  <si>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</si>
  <si>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</si>
  <si>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</si>
  <si>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</si>
  <si>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</si>
  <si>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</si>
  <si>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</si>
  <si>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</si>
  <si>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</si>
  <si>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</si>
  <si>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</si>
  <si>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</si>
  <si>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</si>
  <si>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</si>
  <si>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</si>
  <si>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</si>
  <si>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</si>
  <si>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</si>
  <si>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</si>
  <si>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</si>
  <si>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</si>
  <si>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</si>
  <si>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</si>
  <si>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</si>
  <si>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</si>
  <si>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</si>
  <si>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</si>
  <si>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</si>
  <si>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</si>
  <si>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</si>
  <si>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</si>
  <si>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</si>
  <si>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</si>
  <si>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</si>
  <si>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</si>
  <si>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</si>
  <si>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</si>
  <si>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</si>
  <si>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</si>
  <si>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</si>
  <si>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</si>
  <si>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</si>
  <si>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</si>
  <si>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</si>
  <si>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</si>
  <si>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</si>
  <si>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</si>
  <si>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</si>
  <si>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</si>
  <si>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</si>
  <si>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</si>
  <si>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</si>
  <si>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</si>
  <si>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</si>
  <si>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</si>
  <si>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</si>
  <si>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</si>
  <si>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</si>
  <si>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</si>
  <si>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</si>
  <si>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</si>
  <si>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</si>
  <si>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</si>
  <si>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</si>
  <si>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</si>
  <si>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</si>
  <si>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</si>
  <si>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</si>
  <si>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</si>
  <si>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</si>
  <si>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</si>
  <si>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</si>
  <si>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</si>
  <si>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</si>
  <si>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</si>
  <si>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</si>
  <si>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</si>
  <si>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</si>
  <si>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</si>
  <si>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</si>
  <si>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</si>
  <si>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</si>
  <si>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</si>
  <si>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</si>
  <si>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</si>
  <si>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</si>
  <si>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</si>
  <si>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</si>
  <si>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</si>
  <si>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</si>
  <si>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</si>
  <si>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</si>
  <si>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</si>
  <si>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</si>
  <si>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</si>
  <si>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</si>
  <si>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</si>
  <si>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</si>
  <si>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</si>
  <si>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</si>
  <si>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</si>
  <si>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</si>
  <si>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</si>
  <si>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</si>
  <si>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</si>
  <si>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</si>
  <si>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</si>
  <si>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</si>
  <si>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</si>
  <si>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</si>
  <si>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</si>
  <si>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</si>
  <si>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</si>
  <si>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</si>
  <si>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</si>
  <si>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</si>
  <si>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</si>
  <si>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</si>
  <si>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</si>
  <si>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</si>
  <si>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</si>
  <si>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</si>
  <si>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</si>
  <si>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</si>
  <si>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</si>
  <si>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</si>
  <si>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</si>
  <si>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</si>
  <si>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</si>
  <si>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</si>
  <si>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</si>
  <si>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</si>
  <si>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</si>
  <si>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</si>
  <si>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</si>
  <si>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</si>
  <si>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</si>
  <si>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</si>
  <si>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</si>
  <si>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</si>
  <si>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</si>
  <si>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</si>
  <si>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</si>
  <si>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</si>
  <si>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</si>
  <si>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</si>
  <si>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</si>
  <si>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</si>
  <si>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</si>
  <si>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</si>
  <si>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</si>
  <si>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</si>
  <si>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</si>
  <si>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</si>
  <si>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</si>
  <si>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</si>
  <si>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</si>
  <si>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</si>
  <si>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</si>
  <si>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</si>
  <si>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</si>
  <si>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</si>
  <si>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</si>
  <si>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</si>
  <si>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</si>
  <si>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</si>
  <si>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</si>
  <si>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</si>
  <si>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</si>
  <si>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</si>
  <si>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</si>
  <si>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</si>
  <si>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</si>
  <si>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</si>
  <si>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</si>
  <si>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</si>
  <si>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</si>
  <si>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</si>
  <si>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</si>
  <si>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</si>
  <si>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</si>
  <si>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</si>
  <si>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</si>
  <si>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</si>
  <si>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</si>
  <si>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</si>
  <si>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</si>
  <si>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</si>
  <si>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</si>
  <si>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</si>
  <si>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</si>
  <si>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</si>
  <si>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</si>
  <si>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</si>
  <si>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</si>
  <si>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</si>
  <si>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</si>
  <si>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</si>
  <si>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</si>
  <si>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</si>
  <si>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</si>
  <si>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</si>
  <si>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</si>
  <si>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</si>
  <si>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</si>
  <si>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</si>
  <si>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</si>
  <si>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</si>
  <si>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</si>
  <si>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</si>
  <si>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</si>
  <si>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</si>
  <si>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</si>
  <si>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</si>
  <si>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</si>
  <si>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</si>
  <si>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</si>
  <si>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</si>
  <si>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</si>
  <si>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</si>
  <si>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</si>
  <si>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</si>
  <si>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</si>
  <si>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</si>
  <si>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</si>
  <si>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</si>
  <si>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</si>
  <si>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</si>
  <si>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</si>
  <si>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</si>
  <si>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</si>
  <si>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</si>
  <si>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</si>
  <si>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</si>
  <si>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</si>
  <si>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</si>
  <si>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</si>
  <si>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</si>
  <si>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</si>
  <si>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</si>
  <si>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</si>
  <si>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</si>
  <si>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</si>
  <si>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</si>
  <si>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</si>
  <si>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</si>
  <si>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</si>
  <si>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</si>
  <si>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</si>
  <si>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</si>
  <si>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</si>
  <si>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</si>
  <si>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</si>
  <si>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</si>
  <si>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</si>
  <si>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</si>
  <si>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</si>
  <si>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</si>
  <si>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</si>
  <si>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</si>
  <si>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</si>
  <si>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</si>
  <si>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</si>
  <si>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</si>
  <si>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</si>
  <si>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</si>
  <si>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</si>
  <si>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</si>
  <si>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</si>
  <si>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</si>
  <si>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</si>
  <si>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</si>
  <si>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</si>
  <si>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</si>
  <si>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</si>
  <si>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</si>
  <si>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</si>
  <si>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</si>
  <si>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</si>
  <si>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</si>
  <si>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</si>
  <si>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</si>
  <si>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</si>
  <si>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</si>
  <si>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</si>
  <si>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</si>
  <si>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</si>
  <si>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</si>
  <si>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</si>
  <si>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</si>
  <si>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</si>
  <si>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</si>
  <si>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</si>
  <si>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</si>
  <si>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</si>
  <si>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</si>
  <si>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</si>
  <si>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</si>
  <si>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</si>
  <si>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</si>
  <si>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</si>
  <si>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</si>
  <si>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</si>
  <si>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</si>
  <si>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</si>
  <si>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</si>
  <si>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</si>
  <si>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</si>
  <si>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</si>
  <si>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</si>
  <si>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</si>
  <si>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</si>
  <si>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</si>
  <si>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</si>
  <si>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</si>
  <si>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</si>
  <si>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</si>
  <si>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</si>
  <si>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</si>
  <si>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</si>
  <si>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</si>
  <si>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</si>
  <si>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</si>
  <si>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</si>
  <si>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</si>
  <si>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</si>
  <si>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</si>
  <si>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</si>
  <si>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</si>
  <si>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</si>
  <si>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</si>
  <si>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</si>
  <si>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</si>
  <si>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</si>
  <si>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</si>
  <si>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</si>
  <si>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</si>
  <si>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</si>
  <si>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</si>
  <si>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</si>
  <si>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</si>
  <si>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</si>
  <si>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</si>
  <si>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</si>
  <si>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</si>
  <si>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</si>
  <si>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</si>
  <si>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</si>
  <si>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</si>
  <si>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</si>
  <si>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</si>
  <si>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</si>
  <si>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</si>
  <si>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</si>
  <si>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</si>
  <si>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</si>
  <si>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</si>
  <si>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</si>
  <si>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</si>
  <si>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</si>
  <si>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</si>
  <si>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</si>
  <si>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</si>
  <si>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</si>
  <si>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</si>
  <si>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</si>
  <si>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</si>
  <si>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</si>
  <si>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</si>
  <si>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</si>
  <si>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</si>
  <si>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</si>
  <si>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</si>
  <si>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</si>
  <si>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</si>
  <si>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</si>
  <si>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</si>
  <si>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</si>
  <si>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</si>
  <si>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</si>
  <si>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</si>
  <si>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</si>
  <si>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</si>
  <si>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</si>
  <si>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</si>
  <si>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</si>
  <si>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</si>
  <si>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</si>
  <si>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</si>
  <si>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</si>
  <si>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</si>
  <si>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</si>
  <si>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</si>
  <si>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</si>
  <si>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</si>
  <si>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</si>
  <si>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</si>
  <si>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</si>
  <si>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</si>
  <si>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</si>
  <si>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</si>
  <si>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</si>
  <si>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</si>
  <si>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</si>
  <si>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</si>
  <si>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</si>
  <si>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</si>
  <si>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</si>
  <si>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</si>
  <si>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</si>
  <si>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</si>
  <si>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</si>
  <si>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</si>
  <si>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</si>
  <si>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</si>
  <si>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</si>
  <si>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</si>
  <si>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</si>
  <si>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</si>
  <si>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</si>
  <si>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</si>
  <si>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</si>
  <si>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</si>
  <si>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</si>
  <si>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</si>
  <si>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</si>
  <si>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</si>
  <si>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</si>
  <si>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</si>
  <si>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</si>
  <si>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</si>
  <si>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</si>
  <si>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</si>
  <si>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</si>
  <si>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</si>
  <si>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</si>
  <si>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</si>
  <si>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</si>
  <si>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</si>
  <si>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</si>
  <si>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</si>
  <si>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</si>
  <si>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</si>
  <si>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</si>
  <si>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</si>
  <si>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</si>
  <si>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</si>
  <si>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</si>
  <si>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</si>
  <si>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</si>
  <si>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</si>
  <si>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</si>
  <si>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</si>
  <si>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</si>
  <si>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</si>
  <si>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</si>
  <si>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</si>
  <si>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</si>
  <si>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</si>
  <si>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</si>
  <si>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</si>
  <si>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</si>
  <si>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</si>
  <si>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</si>
  <si>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</si>
  <si>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</si>
  <si>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</si>
  <si>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</si>
  <si>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</si>
  <si>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</si>
  <si>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</si>
  <si>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</si>
  <si>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</si>
  <si>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</si>
  <si>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</si>
  <si>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</si>
  <si>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</si>
  <si>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</si>
  <si>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</si>
  <si>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</si>
  <si>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</si>
  <si>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</si>
  <si>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</si>
  <si>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</si>
  <si>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</si>
  <si>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</si>
  <si>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</si>
  <si>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</si>
  <si>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</si>
  <si>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</si>
  <si>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</si>
  <si>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</si>
  <si>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</si>
  <si>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</si>
  <si>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</si>
  <si>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</si>
  <si>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</si>
  <si>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</si>
  <si>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</si>
  <si>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</si>
  <si>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</si>
  <si>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</si>
  <si>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</si>
  <si>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</si>
  <si>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</si>
  <si>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</si>
  <si>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</si>
  <si>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</si>
  <si>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</si>
  <si>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</si>
  <si>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</si>
  <si>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</si>
  <si>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</si>
  <si>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</si>
  <si>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</si>
  <si>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</si>
  <si>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</si>
  <si>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</si>
  <si>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</si>
  <si>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</si>
  <si>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</si>
  <si>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</si>
  <si>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</si>
  <si>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</si>
  <si>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</si>
  <si>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</si>
  <si>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</si>
  <si>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</si>
  <si>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</si>
  <si>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</si>
  <si>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</si>
  <si>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</si>
  <si>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</si>
  <si>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</si>
  <si>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</si>
  <si>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</si>
  <si>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</si>
  <si>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</si>
  <si>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</si>
  <si>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</si>
  <si>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</si>
  <si>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</si>
  <si>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</si>
  <si>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</si>
  <si>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</si>
  <si>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</si>
  <si>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</si>
  <si>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</si>
  <si>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</si>
  <si>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</si>
  <si>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</si>
  <si>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</si>
  <si>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</si>
  <si>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</si>
  <si>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</si>
  <si>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</si>
  <si>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</si>
  <si>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</si>
  <si>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</si>
  <si>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</si>
  <si>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</si>
  <si>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</si>
  <si>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</si>
  <si>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</si>
  <si>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</si>
  <si>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</si>
  <si>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</si>
  <si>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</si>
  <si>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</si>
  <si>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</si>
  <si>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</si>
  <si>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</si>
  <si>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</si>
  <si>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</si>
  <si>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</si>
  <si>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</si>
  <si>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</si>
  <si>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</si>
  <si>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</si>
  <si>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</si>
  <si>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</si>
  <si>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</si>
  <si>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</si>
  <si>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</si>
  <si>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</si>
  <si>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</si>
  <si>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</si>
  <si>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</si>
  <si>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</si>
  <si>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</si>
  <si>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</si>
  <si>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</si>
  <si>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</si>
  <si>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</si>
  <si>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</si>
  <si>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</si>
  <si>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</si>
  <si>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</si>
  <si>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</si>
  <si>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</si>
  <si>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</si>
  <si>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</si>
  <si>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</si>
  <si>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</si>
  <si>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</si>
  <si>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</si>
  <si>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</si>
  <si>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</si>
  <si>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</si>
  <si>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</si>
  <si>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</si>
  <si>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</si>
  <si>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</si>
  <si>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</si>
  <si>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</si>
  <si>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</si>
  <si>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</si>
  <si>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</si>
  <si>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</si>
  <si>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</si>
  <si>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</si>
  <si>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</si>
  <si>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</si>
  <si>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</si>
  <si>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</si>
  <si>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</si>
  <si>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</si>
  <si>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</si>
  <si>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</si>
  <si>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</si>
  <si>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</si>
  <si>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</si>
  <si>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</si>
  <si>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</si>
  <si>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</si>
  <si>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</si>
  <si>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</si>
  <si>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</si>
  <si>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</si>
  <si>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</si>
  <si>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</si>
  <si>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</si>
  <si>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</si>
  <si>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</si>
  <si>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</si>
  <si>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</si>
  <si>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</si>
  <si>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</si>
  <si>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</si>
  <si>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</si>
  <si>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</si>
  <si>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</si>
  <si>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</si>
  <si>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</si>
  <si>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</si>
  <si>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</si>
  <si>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</si>
  <si>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</si>
  <si>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</si>
  <si>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</si>
  <si>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</si>
  <si>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</si>
  <si>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</si>
  <si>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</si>
  <si>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</si>
  <si>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</si>
  <si>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</si>
  <si>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</si>
  <si>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</si>
  <si>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</si>
  <si>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</si>
  <si>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</si>
  <si>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</si>
  <si>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</si>
  <si>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</si>
  <si>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</si>
  <si>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</si>
  <si>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</si>
  <si>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</si>
  <si>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</si>
  <si>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</si>
  <si>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</si>
  <si>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</si>
  <si>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</si>
  <si>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</si>
  <si>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</si>
  <si>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</si>
  <si>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</si>
  <si>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</si>
  <si>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</si>
  <si>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</si>
  <si>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</si>
  <si>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</si>
  <si>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</si>
  <si>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</si>
  <si>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</si>
  <si>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</si>
  <si>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</si>
  <si>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</si>
  <si>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</si>
  <si>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</si>
  <si>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</si>
  <si>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</si>
  <si>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</si>
  <si>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</si>
  <si>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</si>
  <si>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</si>
  <si>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</si>
  <si>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</si>
  <si>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</si>
  <si>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</si>
  <si>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</si>
  <si>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</si>
  <si>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</si>
  <si>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</si>
  <si>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</si>
  <si>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</si>
  <si>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</si>
  <si>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</si>
  <si>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</si>
  <si>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</si>
  <si>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</si>
  <si>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</si>
  <si>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</si>
  <si>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</si>
  <si>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</si>
  <si>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</si>
  <si>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</si>
  <si>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</si>
  <si>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</si>
  <si>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</si>
  <si>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</si>
  <si>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</si>
  <si>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</si>
  <si>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</si>
  <si>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</si>
  <si>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</si>
  <si>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</si>
  <si>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</si>
  <si>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</si>
  <si>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</si>
  <si>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</si>
  <si>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</si>
  <si>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</si>
  <si>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</si>
  <si>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</si>
  <si>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</si>
  <si>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</si>
  <si>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</si>
  <si>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</si>
  <si>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</si>
  <si>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</si>
  <si>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</si>
  <si>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</si>
  <si>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</si>
  <si>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</si>
  <si>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</si>
  <si>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</si>
  <si>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</si>
  <si>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</si>
  <si>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</si>
  <si>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</si>
  <si>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</si>
  <si>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</si>
  <si>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</si>
  <si>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</si>
  <si>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</si>
  <si>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</si>
  <si>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</si>
  <si>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</si>
  <si>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</si>
  <si>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</si>
  <si>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</si>
  <si>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</si>
  <si>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</si>
  <si>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</si>
  <si>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</si>
  <si>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</si>
  <si>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</si>
  <si>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</si>
  <si>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</si>
  <si>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</si>
  <si>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</si>
  <si>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</si>
  <si>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</si>
  <si>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</si>
  <si>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</si>
  <si>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</si>
  <si>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</si>
  <si>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</si>
  <si>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</si>
  <si>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</si>
  <si>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</si>
  <si>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</si>
  <si>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</si>
  <si>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</si>
  <si>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</si>
  <si>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</si>
  <si>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</si>
  <si>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</si>
  <si>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</si>
  <si>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</si>
  <si>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</si>
  <si>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</si>
  <si>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</si>
  <si>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</si>
  <si>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</si>
  <si>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</si>
  <si>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</si>
  <si>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</si>
  <si>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</si>
  <si>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</si>
  <si>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</si>
  <si>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</si>
  <si>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</si>
  <si>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</si>
  <si>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</si>
  <si>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</si>
  <si>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</si>
  <si>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</si>
  <si>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</si>
  <si>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</si>
  <si>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</si>
  <si>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</si>
  <si>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</si>
  <si>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</si>
  <si>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</si>
  <si>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</si>
  <si>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</si>
  <si>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</si>
  <si>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</si>
  <si>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</si>
  <si>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</si>
  <si>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</si>
  <si>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</si>
  <si>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</si>
  <si>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</si>
  <si>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</si>
  <si>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</si>
  <si>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</si>
  <si>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</si>
  <si>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</si>
  <si>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</si>
  <si>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</si>
  <si>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</si>
  <si>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</si>
  <si>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</si>
  <si>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</si>
  <si>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</si>
  <si>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</si>
  <si>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</si>
  <si>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</si>
  <si>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</si>
  <si>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</si>
  <si>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</si>
  <si>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</si>
  <si>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</si>
  <si>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</si>
  <si>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</si>
  <si>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</si>
  <si>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</si>
  <si>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</si>
  <si>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</si>
  <si>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</si>
  <si>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</si>
  <si>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</si>
  <si>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</si>
  <si>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</si>
  <si>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</si>
  <si>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</si>
  <si>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</si>
  <si>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</si>
  <si>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</si>
  <si>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</si>
  <si>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</si>
  <si>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</si>
  <si>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</si>
  <si>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</si>
  <si>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</si>
  <si>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</si>
  <si>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</si>
  <si>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</si>
  <si>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</si>
  <si>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</si>
  <si>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</si>
  <si>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</si>
  <si>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</si>
  <si>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</si>
  <si>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</si>
  <si>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</si>
  <si>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</si>
  <si>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</si>
  <si>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</si>
  <si>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</si>
  <si>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</si>
  <si>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</si>
  <si>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</si>
  <si>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</si>
  <si>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</si>
  <si>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</si>
  <si>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</si>
  <si>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</si>
  <si>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</si>
  <si>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</si>
  <si>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</si>
  <si>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</si>
  <si>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</si>
  <si>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</si>
  <si>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</si>
  <si>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</si>
  <si>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</si>
  <si>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</si>
  <si>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</si>
  <si>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</si>
  <si>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</si>
  <si>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</si>
  <si>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</si>
  <si>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</si>
  <si>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</si>
  <si>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</si>
  <si>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</si>
  <si>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</si>
  <si>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</si>
  <si>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</si>
  <si>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</si>
  <si>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</si>
  <si>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</si>
  <si>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</si>
  <si>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</si>
  <si>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</si>
  <si>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</si>
  <si>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</si>
  <si>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</si>
  <si>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</si>
  <si>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</si>
  <si>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</si>
  <si>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</si>
  <si>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</si>
  <si>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</si>
  <si>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</si>
  <si>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</si>
  <si>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</si>
  <si>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</si>
  <si>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</si>
  <si>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</si>
  <si>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</si>
  <si>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</si>
  <si>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</si>
  <si>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</si>
  <si>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</si>
  <si>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</si>
  <si>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</si>
  <si>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</si>
  <si>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</si>
  <si>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</si>
  <si>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</si>
  <si>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</si>
  <si>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</si>
  <si>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</si>
  <si>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</si>
  <si>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</si>
  <si>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</si>
  <si>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</si>
  <si>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</si>
  <si>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</si>
  <si>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</si>
  <si>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</si>
  <si>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</si>
  <si>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</si>
  <si>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</si>
  <si>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</si>
  <si>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</si>
  <si>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</si>
  <si>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</si>
  <si>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</si>
  <si>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</si>
  <si>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</si>
  <si>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</si>
  <si>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</si>
  <si>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</si>
  <si>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</si>
  <si>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</si>
  <si>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</si>
  <si>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</si>
  <si>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</si>
  <si>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</si>
  <si>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</si>
  <si>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</si>
  <si>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</si>
  <si>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</si>
  <si>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</si>
  <si>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</si>
  <si>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</si>
  <si>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</si>
  <si>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</si>
  <si>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</si>
  <si>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</si>
  <si>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</si>
  <si>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</si>
  <si>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</si>
  <si>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</si>
  <si>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</si>
  <si>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</si>
  <si>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</si>
  <si>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</si>
  <si>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</si>
  <si>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</si>
  <si>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</si>
  <si>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</si>
  <si>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</si>
  <si>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</si>
  <si>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</si>
  <si>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</si>
  <si>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</si>
  <si>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</si>
  <si>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</si>
  <si>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</si>
  <si>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</si>
  <si>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</si>
  <si>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</si>
  <si>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</si>
  <si>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</si>
  <si>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</si>
  <si>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</si>
  <si>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</si>
  <si>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</si>
  <si>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</si>
  <si>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</si>
  <si>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</si>
  <si>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</si>
  <si>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</si>
  <si>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</si>
  <si>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</si>
  <si>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</si>
  <si>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</si>
  <si>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</si>
  <si>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</si>
  <si>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</si>
  <si>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</si>
  <si>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</si>
  <si>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</si>
  <si>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</si>
  <si>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</si>
  <si>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</si>
  <si>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</si>
  <si>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</si>
  <si>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</si>
  <si>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</si>
  <si>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</si>
  <si>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</si>
  <si>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</si>
  <si>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</si>
  <si>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</si>
  <si>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</si>
  <si>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</si>
  <si>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</si>
  <si>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</si>
  <si>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</si>
  <si>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</si>
  <si>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</si>
  <si>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</si>
  <si>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</si>
  <si>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</si>
  <si>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</si>
  <si>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</si>
  <si>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</si>
  <si>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</si>
  <si>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</si>
  <si>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</si>
  <si>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</si>
  <si>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</si>
  <si>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</si>
  <si>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</si>
  <si>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</si>
  <si>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</si>
  <si>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</si>
  <si>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</si>
  <si>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</si>
  <si>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</si>
  <si>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</si>
  <si>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</si>
  <si>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</si>
  <si>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</si>
  <si>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</si>
  <si>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</si>
  <si>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</si>
  <si>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</si>
  <si>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</si>
  <si>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</si>
  <si>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</si>
  <si>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</si>
  <si>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</si>
  <si>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</si>
  <si>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</si>
  <si>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</si>
  <si>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</si>
  <si>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</si>
  <si>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</si>
  <si>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</si>
  <si>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</si>
  <si>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</si>
  <si>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</si>
  <si>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</si>
  <si>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</si>
  <si>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</si>
  <si>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</si>
  <si>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</si>
  <si>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</si>
  <si>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</si>
  <si>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</si>
  <si>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</si>
  <si>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</si>
  <si>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</si>
  <si>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</si>
  <si>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</si>
  <si>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</si>
  <si>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</si>
  <si>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</si>
  <si>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</si>
  <si>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</si>
  <si>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</si>
  <si>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</si>
  <si>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</si>
  <si>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</si>
  <si>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</si>
  <si>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</si>
  <si>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</si>
  <si>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</si>
  <si>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</si>
  <si>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</si>
  <si>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</si>
  <si>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</si>
  <si>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</si>
  <si>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</si>
  <si>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</si>
  <si>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</si>
  <si>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</si>
  <si>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</si>
  <si>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</si>
  <si>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</si>
  <si>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</si>
  <si>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</si>
  <si>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</si>
  <si>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</si>
  <si>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</si>
  <si>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</si>
  <si>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</si>
  <si>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</si>
  <si>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</si>
  <si>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</si>
  <si>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</si>
  <si>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</si>
  <si>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</si>
  <si>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</si>
  <si>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</si>
  <si>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</si>
  <si>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</si>
  <si>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</si>
  <si>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</si>
  <si>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</si>
  <si>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</si>
  <si>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</si>
  <si>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</si>
  <si>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</si>
  <si>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</si>
  <si>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</si>
  <si>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</si>
  <si>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</si>
  <si>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</si>
  <si>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</si>
  <si>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</si>
  <si>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</si>
  <si>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</si>
  <si>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</si>
  <si>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</si>
  <si>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</si>
  <si>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</si>
  <si>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</si>
  <si>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</si>
  <si>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</si>
  <si>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</si>
  <si>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</si>
  <si>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</si>
  <si>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</si>
  <si>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</si>
  <si>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</si>
  <si>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</si>
  <si>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</si>
  <si>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</si>
  <si>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</si>
  <si>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</si>
  <si>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</si>
  <si>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</si>
  <si>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</si>
  <si>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</si>
  <si>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</si>
  <si>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</si>
  <si>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</si>
  <si>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</si>
  <si>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</si>
  <si>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</si>
  <si>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</si>
  <si>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</si>
  <si>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</si>
  <si>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</si>
  <si>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</si>
  <si>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</si>
  <si>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</si>
  <si>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</si>
  <si>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</si>
  <si>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</si>
  <si>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</si>
  <si>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</si>
  <si>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</si>
  <si>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</si>
  <si>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</si>
  <si>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</si>
  <si>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</si>
  <si>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</si>
  <si>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</si>
  <si>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</si>
  <si>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</si>
  <si>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</si>
  <si>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</si>
  <si>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</si>
  <si>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</si>
  <si>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</si>
  <si>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</si>
  <si>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</si>
  <si>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</si>
  <si>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</si>
  <si>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</si>
  <si>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</si>
  <si>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</si>
  <si>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</si>
  <si>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</si>
  <si>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</si>
  <si>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</si>
  <si>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</si>
  <si>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</si>
  <si>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</si>
  <si>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</si>
  <si>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</si>
  <si>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</si>
  <si>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</si>
  <si>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</si>
  <si>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</si>
  <si>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</si>
  <si>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</si>
  <si>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</si>
  <si>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</si>
  <si>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</si>
  <si>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</si>
  <si>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</si>
  <si>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</si>
  <si>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</si>
  <si>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</si>
  <si>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</si>
  <si>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</si>
  <si>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</si>
  <si>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</si>
  <si>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</si>
  <si>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</si>
  <si>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</si>
  <si>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</si>
  <si>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</si>
  <si>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</si>
  <si>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</si>
  <si>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</si>
  <si>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</si>
  <si>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</si>
  <si>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</si>
  <si>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</si>
  <si>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</si>
  <si>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</si>
  <si>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</si>
  <si>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</si>
  <si>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</si>
  <si>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</si>
  <si>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</si>
  <si>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</si>
  <si>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</si>
  <si>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</si>
  <si>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</si>
  <si>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</si>
  <si>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</si>
  <si>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</si>
  <si>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</si>
  <si>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</si>
  <si>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</si>
  <si>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</si>
  <si>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</si>
  <si>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</si>
  <si>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</si>
  <si>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</si>
  <si>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</si>
  <si>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</si>
  <si>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</si>
  <si>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</si>
  <si>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</si>
  <si>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</si>
  <si>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</si>
  <si>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</si>
  <si>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</si>
  <si>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</si>
  <si>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</si>
  <si>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</si>
  <si>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</si>
  <si>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</si>
  <si>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</si>
  <si>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</si>
  <si>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</si>
  <si>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</si>
  <si>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</si>
  <si>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</si>
  <si>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</si>
  <si>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</si>
  <si>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</si>
  <si>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</si>
  <si>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</si>
  <si>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</si>
  <si>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</si>
  <si>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</si>
  <si>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</si>
  <si>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</si>
  <si>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</si>
  <si>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</si>
  <si>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</si>
  <si>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</si>
  <si>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</si>
  <si>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</si>
  <si>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</si>
  <si>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</si>
  <si>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</si>
  <si>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</si>
  <si>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</si>
  <si>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</si>
  <si>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</si>
  <si>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</si>
  <si>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</si>
  <si>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</si>
  <si>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</si>
  <si>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</si>
  <si>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</si>
  <si>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</si>
  <si>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</si>
  <si>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</si>
  <si>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</si>
  <si>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</si>
  <si>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</si>
  <si>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</si>
  <si>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</si>
  <si>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</si>
  <si>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</si>
  <si>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</si>
  <si>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</si>
  <si>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</si>
  <si>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</si>
  <si>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</si>
  <si>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</si>
  <si>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</si>
  <si>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</si>
  <si>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</si>
  <si>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</si>
  <si>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</si>
  <si>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</si>
  <si>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</si>
  <si>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</si>
  <si>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</si>
  <si>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</si>
  <si>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</si>
  <si>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</si>
  <si>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</si>
  <si>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</si>
  <si>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</si>
  <si>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</si>
  <si>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</si>
  <si>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</si>
  <si>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</si>
  <si>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</si>
  <si>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</si>
  <si>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</si>
  <si>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</si>
  <si>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</si>
  <si>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</si>
  <si>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</si>
  <si>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</si>
  <si>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</si>
  <si>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</si>
  <si>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</si>
  <si>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</si>
  <si>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</si>
  <si>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</si>
  <si>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</si>
  <si>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</si>
  <si>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</si>
  <si>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</si>
  <si>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</si>
  <si>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</si>
  <si>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</si>
  <si>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</si>
  <si>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</si>
  <si>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</si>
  <si>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</si>
  <si>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</si>
  <si>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</si>
  <si>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</si>
  <si>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</si>
  <si>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</si>
  <si>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</si>
  <si>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</si>
  <si>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</si>
  <si>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</si>
  <si>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</si>
  <si>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</si>
  <si>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</si>
  <si>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</si>
  <si>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</si>
  <si>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</si>
  <si>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</si>
  <si>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</si>
  <si>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</si>
  <si>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</si>
  <si>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</si>
  <si>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</si>
  <si>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</si>
  <si>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</si>
  <si>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</si>
  <si>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</si>
  <si>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</si>
  <si>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</si>
  <si>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</si>
  <si>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</si>
  <si>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</si>
  <si>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</si>
  <si>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</si>
  <si>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</si>
  <si>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</si>
  <si>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</si>
  <si>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</si>
  <si>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</si>
  <si>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</si>
  <si>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</si>
  <si>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</si>
  <si>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</si>
  <si>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</si>
  <si>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</si>
  <si>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</si>
  <si>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</si>
  <si>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</si>
  <si>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</si>
  <si>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</si>
  <si>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</si>
  <si>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</si>
  <si>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</si>
  <si>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</si>
  <si>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</si>
  <si>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</si>
  <si>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</si>
  <si>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</si>
  <si>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</si>
  <si>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</si>
  <si>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</si>
  <si>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</si>
  <si>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</si>
  <si>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</si>
  <si>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</si>
  <si>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</si>
  <si>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</si>
  <si>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</si>
  <si>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</si>
  <si>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</si>
  <si>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</si>
  <si>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</si>
  <si>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</si>
  <si>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</si>
  <si>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</si>
  <si>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</si>
  <si>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</si>
  <si>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</si>
  <si>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</si>
  <si>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</si>
  <si>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</si>
  <si>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</si>
  <si>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</si>
  <si>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</si>
  <si>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</si>
  <si>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</si>
  <si>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</si>
  <si>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</si>
  <si>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</si>
  <si>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</si>
  <si>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</si>
  <si>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</si>
  <si>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</si>
  <si>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</si>
  <si>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</si>
  <si>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</si>
  <si>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</si>
  <si>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</si>
  <si>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</si>
  <si>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</si>
  <si>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</si>
  <si>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</si>
  <si>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</si>
  <si>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</si>
  <si>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</si>
  <si>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</si>
  <si>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</si>
  <si>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</si>
  <si>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</si>
  <si>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</si>
  <si>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</si>
  <si>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</si>
  <si>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</si>
  <si>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</si>
  <si>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</si>
  <si>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</si>
  <si>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</si>
  <si>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</si>
  <si>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</si>
  <si>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</si>
  <si>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</si>
  <si>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</si>
  <si>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</si>
  <si>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</si>
  <si>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</si>
  <si>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</si>
  <si>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</si>
  <si>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</si>
  <si>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</si>
  <si>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</si>
  <si>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</si>
  <si>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</si>
  <si>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</si>
  <si>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</si>
  <si>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</si>
  <si>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</si>
  <si>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</si>
  <si>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</si>
  <si>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</si>
  <si>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</si>
  <si>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</si>
  <si>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</si>
  <si>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</si>
  <si>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</si>
  <si>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</si>
  <si>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</si>
  <si>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</si>
  <si>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</si>
  <si>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</si>
  <si>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</si>
  <si>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</si>
  <si>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</si>
  <si>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</si>
  <si>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</si>
  <si>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</si>
  <si>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</si>
  <si>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</si>
  <si>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</si>
  <si>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</si>
  <si>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</si>
  <si>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</si>
  <si>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</si>
  <si>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</si>
  <si>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</si>
  <si>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</si>
  <si>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</si>
  <si>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</si>
  <si>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</si>
  <si>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</si>
  <si>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</si>
  <si>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</si>
  <si>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</si>
  <si>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</si>
  <si>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</si>
  <si>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</si>
  <si>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</si>
  <si>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</si>
  <si>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</si>
  <si>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</si>
  <si>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</si>
  <si>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</si>
  <si>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</si>
  <si>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</si>
  <si>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</si>
  <si>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</si>
  <si>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</si>
  <si>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</si>
  <si>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</si>
  <si>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</si>
  <si>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</si>
  <si>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</si>
  <si>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</si>
  <si>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</si>
  <si>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</si>
  <si>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</si>
  <si>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</si>
  <si>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</si>
  <si>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</si>
  <si>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</si>
  <si>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</si>
  <si>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</si>
  <si>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</si>
  <si>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</si>
  <si>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</si>
  <si>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</si>
  <si>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</si>
  <si>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</si>
  <si>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</si>
  <si>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</si>
  <si>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</si>
  <si>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</si>
  <si>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</si>
  <si>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</si>
  <si>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</si>
  <si>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</si>
  <si>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</si>
  <si>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</si>
  <si>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</si>
  <si>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</si>
  <si>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</si>
  <si>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</si>
  <si>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</si>
  <si>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</si>
  <si>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</si>
  <si>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</si>
  <si>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</si>
  <si>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</si>
  <si>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</si>
  <si>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</si>
  <si>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</si>
  <si>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</si>
  <si>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</si>
  <si>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</si>
  <si>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</si>
  <si>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</si>
  <si>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</si>
  <si>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</si>
  <si>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</si>
  <si>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</si>
  <si>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</si>
  <si>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</si>
  <si>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</si>
  <si>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</si>
  <si>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</si>
  <si>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</si>
  <si>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</si>
  <si>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</si>
  <si>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</si>
  <si>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</si>
  <si>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</si>
  <si>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</si>
  <si>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</si>
  <si>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</si>
  <si>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</si>
  <si>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</si>
  <si>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</si>
  <si>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</si>
  <si>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</si>
  <si>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</si>
  <si>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</si>
  <si>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</si>
  <si>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</si>
  <si>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</si>
  <si>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</si>
  <si>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</si>
  <si>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</si>
  <si>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</si>
  <si>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</si>
  <si>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</si>
  <si>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</si>
  <si>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</si>
  <si>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</si>
  <si>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</si>
  <si>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</si>
  <si>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</si>
  <si>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</si>
  <si>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</si>
  <si>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</si>
  <si>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</si>
  <si>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</si>
  <si>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</si>
  <si>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</si>
  <si>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</si>
  <si>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</si>
  <si>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</si>
  <si>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</si>
  <si>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</si>
  <si>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</si>
  <si>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</si>
  <si>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</si>
  <si>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</si>
  <si>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</si>
  <si>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</si>
  <si>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</si>
  <si>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</si>
  <si>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</si>
  <si>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</si>
  <si>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</si>
  <si>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</si>
  <si>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</si>
  <si>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</si>
  <si>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</si>
  <si>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</si>
  <si>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</si>
  <si>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</si>
  <si>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</si>
  <si>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</si>
  <si>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</si>
  <si>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</si>
  <si>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</si>
  <si>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</si>
  <si>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</si>
  <si>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</si>
  <si>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</si>
  <si>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</si>
  <si>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</si>
  <si>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</si>
  <si>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</si>
  <si>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</si>
  <si>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</si>
  <si>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</si>
  <si>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</si>
  <si>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</si>
  <si>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</si>
  <si>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</si>
  <si>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</si>
  <si>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</si>
  <si>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</si>
  <si>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</si>
  <si>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</si>
  <si>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</si>
  <si>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</si>
  <si>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</si>
  <si>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</si>
  <si>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</si>
  <si>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</si>
  <si>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</si>
  <si>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</si>
  <si>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</si>
  <si>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</si>
  <si>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</si>
  <si>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</si>
  <si>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</si>
  <si>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</si>
  <si>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</si>
  <si>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</si>
  <si>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</si>
  <si>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</si>
  <si>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</si>
  <si>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</si>
  <si>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</si>
  <si>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</si>
  <si>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</si>
  <si>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</si>
  <si>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</si>
  <si>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</si>
  <si>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</si>
  <si>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</si>
  <si>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</si>
  <si>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</si>
  <si>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</si>
  <si>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</si>
  <si>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</si>
  <si>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</si>
  <si>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</si>
  <si>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</si>
  <si>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</si>
  <si>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</si>
  <si>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</si>
  <si>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</si>
  <si>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</si>
  <si>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</si>
  <si>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</si>
  <si>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</si>
  <si>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</si>
  <si>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</si>
  <si>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</si>
  <si>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</si>
  <si>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</si>
  <si>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</si>
  <si>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</si>
  <si>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</si>
  <si>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</si>
  <si>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</si>
  <si>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</si>
  <si>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</si>
  <si>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</si>
  <si>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</si>
  <si>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</si>
  <si>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</si>
  <si>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</si>
  <si>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</si>
  <si>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</si>
  <si>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</si>
  <si>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</si>
  <si>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</si>
  <si>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</si>
  <si>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</si>
  <si>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</si>
  <si>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</si>
  <si>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</si>
  <si>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</si>
  <si>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</si>
  <si>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</si>
  <si>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</si>
  <si>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</si>
  <si>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</si>
  <si>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</si>
  <si>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</si>
  <si>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</si>
  <si>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</si>
  <si>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</si>
  <si>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</si>
  <si>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</si>
  <si>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</si>
  <si>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</si>
  <si>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</si>
  <si>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</si>
  <si>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</si>
  <si>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</si>
  <si>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</si>
  <si>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</si>
  <si>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</si>
  <si>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</si>
  <si>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</si>
  <si>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</si>
  <si>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</si>
  <si>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</si>
  <si>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</si>
  <si>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</si>
  <si>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</si>
  <si>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</si>
  <si>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</si>
  <si>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</si>
  <si>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</si>
  <si>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</si>
  <si>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</si>
  <si>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</si>
  <si>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</si>
  <si>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</si>
  <si>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</si>
  <si>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</si>
  <si>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</si>
  <si>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</si>
  <si>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</si>
  <si>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</si>
  <si>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</si>
  <si>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</si>
  <si>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</si>
  <si>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</si>
  <si>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</si>
  <si>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</si>
  <si>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</si>
  <si>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</si>
  <si>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</si>
  <si>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</si>
  <si>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</si>
  <si>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</si>
  <si>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</si>
  <si>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</si>
  <si>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</si>
  <si>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</si>
  <si>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</si>
  <si>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</si>
  <si>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</si>
  <si>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</si>
  <si>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</si>
  <si>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</si>
  <si>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</si>
  <si>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</si>
  <si>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</si>
  <si>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</si>
  <si>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</si>
  <si>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</si>
  <si>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</si>
  <si>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</si>
  <si>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</si>
  <si>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</si>
  <si>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</si>
  <si>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</si>
  <si>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</si>
  <si>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</si>
  <si>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</si>
  <si>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</si>
  <si>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</si>
  <si>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</si>
  <si>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</si>
  <si>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</si>
  <si>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</si>
  <si>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</si>
  <si>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</si>
  <si>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</si>
  <si>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</si>
  <si>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</si>
  <si>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</si>
  <si>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</si>
  <si>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</si>
  <si>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</si>
  <si>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</si>
  <si>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</si>
  <si>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</si>
  <si>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</si>
  <si>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</si>
  <si>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</si>
  <si>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</si>
  <si>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</si>
  <si>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</si>
  <si>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</si>
  <si>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</si>
  <si>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</si>
  <si>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</si>
  <si>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</si>
  <si>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</si>
  <si>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</si>
  <si>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</si>
  <si>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</si>
  <si>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</si>
  <si>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</si>
  <si>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</si>
  <si>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</si>
  <si>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</si>
  <si>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</si>
  <si>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</si>
  <si>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</si>
  <si>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</si>
  <si>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</si>
  <si>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</si>
  <si>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</si>
  <si>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</si>
  <si>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</si>
  <si>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</si>
  <si>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</si>
  <si>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</si>
  <si>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</si>
  <si>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</si>
  <si>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</si>
  <si>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</si>
  <si>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</si>
  <si>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</si>
  <si>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</si>
  <si>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</si>
  <si>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</si>
  <si>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</si>
  <si>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</si>
  <si>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</si>
  <si>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</si>
  <si>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</si>
  <si>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</si>
  <si>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</si>
  <si>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</si>
  <si>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</si>
  <si>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</si>
  <si>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</si>
  <si>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</si>
  <si>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</si>
  <si>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</si>
  <si>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</si>
  <si>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</si>
  <si>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</si>
  <si>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</si>
  <si>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</si>
  <si>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</si>
  <si>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</si>
  <si>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</si>
  <si>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</si>
  <si>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</si>
  <si>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</si>
  <si>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</si>
  <si>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</si>
  <si>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</si>
  <si>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</si>
  <si>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</si>
  <si>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</si>
  <si>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</si>
  <si>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</si>
  <si>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</si>
  <si>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</si>
  <si>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</si>
  <si>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</si>
  <si>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</si>
  <si>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</si>
  <si>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</si>
  <si>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</si>
  <si>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</si>
  <si>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</si>
  <si>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</si>
  <si>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</si>
  <si>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</si>
  <si>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</si>
  <si>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</si>
  <si>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</si>
  <si>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</si>
  <si>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</si>
  <si>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</si>
  <si>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</si>
  <si>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</si>
  <si>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</si>
  <si>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</si>
  <si>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</si>
  <si>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</si>
  <si>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</si>
  <si>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</si>
  <si>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</si>
  <si>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</si>
  <si>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</si>
  <si>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</si>
  <si>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</si>
  <si>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</si>
  <si>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</si>
  <si>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</si>
  <si>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</si>
  <si>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</si>
  <si>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</si>
  <si>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</si>
  <si>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</si>
  <si>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</si>
  <si>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</si>
  <si>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</si>
  <si>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</si>
  <si>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</si>
  <si>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</si>
  <si>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</si>
  <si>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</si>
  <si>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</si>
  <si>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</si>
  <si>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</si>
  <si>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</si>
  <si>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</si>
  <si>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</si>
  <si>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</si>
  <si>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</si>
  <si>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</si>
  <si>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</si>
  <si>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</si>
  <si>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</si>
  <si>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</si>
  <si>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</si>
  <si>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</si>
  <si>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</si>
  <si>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</si>
  <si>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</si>
  <si>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</si>
  <si>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</si>
  <si>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</si>
  <si>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</si>
  <si>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</si>
  <si>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</si>
  <si>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</si>
  <si>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</si>
  <si>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</si>
  <si>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</si>
  <si>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</si>
  <si>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</si>
  <si>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</si>
  <si>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</si>
  <si>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</si>
  <si>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</si>
  <si>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</si>
  <si>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</si>
  <si>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</si>
  <si>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</si>
  <si>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</si>
  <si>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</si>
  <si>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</si>
  <si>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</si>
  <si>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</si>
  <si>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</si>
  <si>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</si>
  <si>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</si>
  <si>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</si>
  <si>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</si>
  <si>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</si>
  <si>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</si>
  <si>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</si>
  <si>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</si>
  <si>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</si>
  <si>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</si>
  <si>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</si>
  <si>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</si>
  <si>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</si>
  <si>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</si>
  <si>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</si>
  <si>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</si>
  <si>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</si>
  <si>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</si>
  <si>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</si>
  <si>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</si>
  <si>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</si>
  <si>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</si>
  <si>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</si>
  <si>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</si>
  <si>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</si>
  <si>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</si>
  <si>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</si>
  <si>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</si>
  <si>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</si>
  <si>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</si>
  <si>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</si>
  <si>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</si>
  <si>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</si>
  <si>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</si>
  <si>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</si>
  <si>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</si>
  <si>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</si>
  <si>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</si>
  <si>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</si>
  <si>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</si>
  <si>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</si>
  <si>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</si>
  <si>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</si>
  <si>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</si>
  <si>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</si>
  <si>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</si>
  <si>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</si>
  <si>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</si>
  <si>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</si>
  <si>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</si>
  <si>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</si>
  <si>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</si>
  <si>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</si>
  <si>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</si>
  <si>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</si>
  <si>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</si>
  <si>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</si>
  <si>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</si>
  <si>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</si>
  <si>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</si>
  <si>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</si>
  <si>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</si>
  <si>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</si>
  <si>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</si>
  <si>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</si>
  <si>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</si>
  <si>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</si>
  <si>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</si>
  <si>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</si>
  <si>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</si>
  <si>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</si>
  <si>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</si>
  <si>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</si>
  <si>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</si>
  <si>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</si>
  <si>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</si>
  <si>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</si>
  <si>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</si>
  <si>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</si>
  <si>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</si>
  <si>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</si>
  <si>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</si>
  <si>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</si>
  <si>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</si>
  <si>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</si>
  <si>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</si>
  <si>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</si>
  <si>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</si>
  <si>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</si>
  <si>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</si>
  <si>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</si>
  <si>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</si>
  <si>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</si>
  <si>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</si>
  <si>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</si>
  <si>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</si>
  <si>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</si>
  <si>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</si>
  <si>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</si>
  <si>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</si>
  <si>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</si>
  <si>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</si>
  <si>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</si>
  <si>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</si>
  <si>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</si>
  <si>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</si>
  <si>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</si>
  <si>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</si>
  <si>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</si>
  <si>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</si>
  <si>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</si>
  <si>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</si>
  <si>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</si>
  <si>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</si>
  <si>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</si>
  <si>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</si>
  <si>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</si>
  <si>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</si>
  <si>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</si>
  <si>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</si>
  <si>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</si>
  <si>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</si>
  <si>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</si>
  <si>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</si>
  <si>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</si>
  <si>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</si>
  <si>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</si>
  <si>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</si>
  <si>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</si>
  <si>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</si>
  <si>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</si>
  <si>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</si>
  <si>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</si>
  <si>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</si>
  <si>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</si>
  <si>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</si>
  <si>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</si>
  <si>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</si>
  <si>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</si>
  <si>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</si>
  <si>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</si>
  <si>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</si>
  <si>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</si>
  <si>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</si>
  <si>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</si>
  <si>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</si>
  <si>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</si>
  <si>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</si>
  <si>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</si>
  <si>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</si>
  <si>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</si>
  <si>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</si>
  <si>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</si>
  <si>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</si>
  <si>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</si>
  <si>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</si>
  <si>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</si>
  <si>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</si>
  <si>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</si>
  <si>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</si>
  <si>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</si>
  <si>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</si>
  <si>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</si>
  <si>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</si>
  <si>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</si>
  <si>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</si>
  <si>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</si>
  <si>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</si>
  <si>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</si>
  <si>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</si>
  <si>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</si>
  <si>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</si>
  <si>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</si>
  <si>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</si>
  <si>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</si>
  <si>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</si>
  <si>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</si>
  <si>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</si>
  <si>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</si>
  <si>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</si>
  <si>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</si>
  <si>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</si>
  <si>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</si>
  <si>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</si>
  <si>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</si>
  <si>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</si>
  <si>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</si>
  <si>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</si>
  <si>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</si>
  <si>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</si>
  <si>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</si>
  <si>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</si>
  <si>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</si>
  <si>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</si>
  <si>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</si>
  <si>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</si>
  <si>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</si>
  <si>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</si>
  <si>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</si>
  <si>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</si>
  <si>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</si>
  <si>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</si>
  <si>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</si>
  <si>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</si>
  <si>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</si>
  <si>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</si>
  <si>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</si>
  <si>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</si>
  <si>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</si>
  <si>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</si>
  <si>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</si>
  <si>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</si>
  <si>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</si>
  <si>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</si>
  <si>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</si>
  <si>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</si>
  <si>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</si>
  <si>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</si>
  <si>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</si>
  <si>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</si>
  <si>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</si>
  <si>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</si>
  <si>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</si>
  <si>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</si>
  <si>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</si>
  <si>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</si>
  <si>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</si>
  <si>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</si>
  <si>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</si>
  <si>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</si>
  <si>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</si>
  <si>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</si>
  <si>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</si>
  <si>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</si>
  <si>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</si>
  <si>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</si>
  <si>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</si>
  <si>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</si>
  <si>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</si>
  <si>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</si>
  <si>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</si>
  <si>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</si>
  <si>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</si>
  <si>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</si>
  <si>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</si>
  <si>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</si>
  <si>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</si>
  <si>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</si>
  <si>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</si>
  <si>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</si>
  <si>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</si>
  <si>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</si>
  <si>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</si>
  <si>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</si>
  <si>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</si>
  <si>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</si>
  <si>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</si>
  <si>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</si>
  <si>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</si>
  <si>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</si>
  <si>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</si>
  <si>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</si>
  <si>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</si>
  <si>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</si>
  <si>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</si>
  <si>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</si>
  <si>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</si>
  <si>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</si>
  <si>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</si>
  <si>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</si>
  <si>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</si>
  <si>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</si>
  <si>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</si>
  <si>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</si>
  <si>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</si>
  <si>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</si>
  <si>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</si>
  <si>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</si>
  <si>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</si>
  <si>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</si>
  <si>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</si>
  <si>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</si>
  <si>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</si>
  <si>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</si>
  <si>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</si>
  <si>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</si>
  <si>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</si>
  <si>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</si>
  <si>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</si>
  <si>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</si>
  <si>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</si>
  <si>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</si>
  <si>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</si>
  <si>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</si>
  <si>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</si>
  <si>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</si>
  <si>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</si>
  <si>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</si>
  <si>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</si>
  <si>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</si>
  <si>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</si>
  <si>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</si>
  <si>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</si>
  <si>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</si>
  <si>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</si>
  <si>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</si>
  <si>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</si>
  <si>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</si>
  <si>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</si>
  <si>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</si>
  <si>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</si>
  <si>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</si>
  <si>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</si>
  <si>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</si>
  <si>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</si>
  <si>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</si>
  <si>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</si>
  <si>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</si>
  <si>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</si>
  <si>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</si>
  <si>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</si>
  <si>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</si>
  <si>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</si>
  <si>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</si>
  <si>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</si>
  <si>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</si>
  <si>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</si>
  <si>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</si>
  <si>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</si>
  <si>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</si>
  <si>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</si>
  <si>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</si>
  <si>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</si>
  <si>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</si>
  <si>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</si>
  <si>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</si>
  <si>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</si>
  <si>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</si>
  <si>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</si>
  <si>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</si>
  <si>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</si>
  <si>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</si>
  <si>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</si>
  <si>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</si>
  <si>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</si>
  <si>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</si>
  <si>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</si>
  <si>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</si>
  <si>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</si>
  <si>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</si>
  <si>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</si>
  <si>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</si>
  <si>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</si>
  <si>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</si>
  <si>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</si>
  <si>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</si>
  <si>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</si>
  <si>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</si>
  <si>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</si>
  <si>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</si>
  <si>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</si>
  <si>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</si>
  <si>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</si>
  <si>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</si>
  <si>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</si>
  <si>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</si>
  <si>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</si>
  <si>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</si>
  <si>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</si>
  <si>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</si>
  <si>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</si>
  <si>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</si>
  <si>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</si>
  <si>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</si>
  <si>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</si>
  <si>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</si>
  <si>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</si>
  <si>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</si>
  <si>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</si>
  <si>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</si>
  <si>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</si>
  <si>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</si>
  <si>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</si>
  <si>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</si>
  <si>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</si>
  <si>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</si>
  <si>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</si>
  <si>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</si>
  <si>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</si>
  <si>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</si>
  <si>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</si>
  <si>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</si>
  <si>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</si>
  <si>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</si>
  <si>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</si>
  <si>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</si>
  <si>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</si>
  <si>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</si>
  <si>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</si>
  <si>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</si>
  <si>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</si>
  <si>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</si>
  <si>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</si>
  <si>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</si>
  <si>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</si>
  <si>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</si>
  <si>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</si>
  <si>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</si>
  <si>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</si>
  <si>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</si>
  <si>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</si>
  <si>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</si>
  <si>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</si>
  <si>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</si>
  <si>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</si>
  <si>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</si>
  <si>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</si>
  <si>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</si>
  <si>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</si>
  <si>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</si>
  <si>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</si>
  <si>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</si>
  <si>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</si>
  <si>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</si>
  <si>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</si>
  <si>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</si>
  <si>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</si>
  <si>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</si>
  <si>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</si>
  <si>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</si>
  <si>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</si>
  <si>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</si>
  <si>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</si>
  <si>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</si>
  <si>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</si>
  <si>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</si>
  <si>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</si>
  <si>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</si>
  <si>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</si>
  <si>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</si>
  <si>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</si>
  <si>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</si>
  <si>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</si>
  <si>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</si>
  <si>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</si>
  <si>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</si>
  <si>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</si>
  <si>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</si>
  <si>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</si>
  <si>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</si>
  <si>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</si>
  <si>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</si>
  <si>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</si>
  <si>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</si>
  <si>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</si>
  <si>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</si>
  <si>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</si>
  <si>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</si>
  <si>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</si>
  <si>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</si>
  <si>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</si>
  <si>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</si>
  <si>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</si>
  <si>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</si>
  <si>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</si>
  <si>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</si>
  <si>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</si>
  <si>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</si>
  <si>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</si>
  <si>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</si>
  <si>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</si>
  <si>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</si>
  <si>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</si>
  <si>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</si>
  <si>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</si>
  <si>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</si>
  <si>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</si>
  <si>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</si>
  <si>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</si>
  <si>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</si>
  <si>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</si>
  <si>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</si>
  <si>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</si>
  <si>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</si>
  <si>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</si>
  <si>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</si>
  <si>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</si>
  <si>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</si>
  <si>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</si>
  <si>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</si>
  <si>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</si>
  <si>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</si>
  <si>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</si>
  <si>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</si>
  <si>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</si>
  <si>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</si>
  <si>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</si>
  <si>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</si>
  <si>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</si>
  <si>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</si>
  <si>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</si>
  <si>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</si>
  <si>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</si>
  <si>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</si>
  <si>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</si>
  <si>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</si>
  <si>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</si>
  <si>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</si>
  <si>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</si>
  <si>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</si>
  <si>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</si>
  <si>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</si>
  <si>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</si>
  <si>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</si>
  <si>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</si>
  <si>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</si>
  <si>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</si>
  <si>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</si>
  <si>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</si>
  <si>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</si>
  <si>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</si>
  <si>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</si>
  <si>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</si>
  <si>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</si>
  <si>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</si>
  <si>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</si>
  <si>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</si>
  <si>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</si>
  <si>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</si>
  <si>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</si>
  <si>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</si>
  <si>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</si>
  <si>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</si>
  <si>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</si>
  <si>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</si>
  <si>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</si>
  <si>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</si>
  <si>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</si>
  <si>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</si>
  <si>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</si>
  <si>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</si>
  <si>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</si>
  <si>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</si>
  <si>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</si>
  <si>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</si>
  <si>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</si>
  <si>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</si>
  <si>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</si>
  <si>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</si>
  <si>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</si>
  <si>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</si>
  <si>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</si>
  <si>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</si>
  <si>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</si>
  <si>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</si>
  <si>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</si>
  <si>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</si>
  <si>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</si>
  <si>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</si>
  <si>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</si>
  <si>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</si>
  <si>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</si>
  <si>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</si>
  <si>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</si>
  <si>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</si>
  <si>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</si>
  <si>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</si>
  <si>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</si>
  <si>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</si>
  <si>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</si>
  <si>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</si>
  <si>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</si>
  <si>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</si>
  <si>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</si>
  <si>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</si>
  <si>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</si>
  <si>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</si>
  <si>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</si>
  <si>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</si>
  <si>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</si>
  <si>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</si>
  <si>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</si>
  <si>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</si>
  <si>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</si>
  <si>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</si>
  <si>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</si>
  <si>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</si>
  <si>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</si>
  <si>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</si>
  <si>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</si>
  <si>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</si>
  <si>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</si>
  <si>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</si>
  <si>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</si>
  <si>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</si>
  <si>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</si>
  <si>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</si>
  <si>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</si>
  <si>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</si>
  <si>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</si>
  <si>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</si>
  <si>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</si>
  <si>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</si>
  <si>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</si>
  <si>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</si>
  <si>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</si>
  <si>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</si>
  <si>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</si>
  <si>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</si>
  <si>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</si>
  <si>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</si>
  <si>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</si>
  <si>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</si>
  <si>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</si>
  <si>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</si>
  <si>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</si>
  <si>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</si>
  <si>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</si>
  <si>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</si>
  <si>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</si>
  <si>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</si>
  <si>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</si>
  <si>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</si>
  <si>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</si>
  <si>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</si>
  <si>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</si>
  <si>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</si>
  <si>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</si>
  <si>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</si>
  <si>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</si>
  <si>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</si>
  <si>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</si>
  <si>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</si>
  <si>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</si>
  <si>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</si>
  <si>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</si>
  <si>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</si>
  <si>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</si>
  <si>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</si>
  <si>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</si>
  <si>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</si>
  <si>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</si>
  <si>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</si>
  <si>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</si>
  <si>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</si>
  <si>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</si>
  <si>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</si>
  <si>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</si>
  <si>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</si>
  <si>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</si>
  <si>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</si>
  <si>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</si>
  <si>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</si>
  <si>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</si>
  <si>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</si>
  <si>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</si>
  <si>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</si>
  <si>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</si>
  <si>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</si>
  <si>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</si>
  <si>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</si>
  <si>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</si>
  <si>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</si>
  <si>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</si>
  <si>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</si>
  <si>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</si>
  <si>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</si>
  <si>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</si>
  <si>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</si>
  <si>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</si>
  <si>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</si>
  <si>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</si>
  <si>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</si>
  <si>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</si>
  <si>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</si>
  <si>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</si>
  <si>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</si>
  <si>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</si>
  <si>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</si>
  <si>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</si>
  <si>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</si>
  <si>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</si>
  <si>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</si>
  <si>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</si>
  <si>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</si>
  <si>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</si>
  <si>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</si>
  <si>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</si>
  <si>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</si>
  <si>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</si>
  <si>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</si>
  <si>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</si>
  <si>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</si>
  <si>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</si>
  <si>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</si>
  <si>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</si>
  <si>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</si>
  <si>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</si>
  <si>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</si>
  <si>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</si>
  <si>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</si>
  <si>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</si>
  <si>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</si>
  <si>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</si>
  <si>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</si>
  <si>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</si>
  <si>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</si>
  <si>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</si>
  <si>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</si>
  <si>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</si>
  <si>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</si>
  <si>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</si>
  <si>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</si>
  <si>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</si>
  <si>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</si>
  <si>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</si>
  <si>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</si>
  <si>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</si>
  <si>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</si>
  <si>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</si>
  <si>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</si>
  <si>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</si>
  <si>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</si>
  <si>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</si>
  <si>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</si>
  <si>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</si>
  <si>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</si>
  <si>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</si>
  <si>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</si>
  <si>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</si>
  <si>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</si>
  <si>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</si>
  <si>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</si>
  <si>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</si>
  <si>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</si>
  <si>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</si>
  <si>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</si>
  <si>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</si>
  <si>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</si>
  <si>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</si>
  <si>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</si>
  <si>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</si>
  <si>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</si>
  <si>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</si>
  <si>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</si>
  <si>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</si>
  <si>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</si>
  <si>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</si>
  <si>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</si>
  <si>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</si>
  <si>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</si>
  <si>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</si>
  <si>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</si>
  <si>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</si>
  <si>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</si>
  <si>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</si>
  <si>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</si>
  <si>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</si>
  <si>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</si>
  <si>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</si>
  <si>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</si>
  <si>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</si>
  <si>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</si>
  <si>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</si>
  <si>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</si>
  <si>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</si>
  <si>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</si>
  <si>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</si>
  <si>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</si>
  <si>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</si>
  <si>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</si>
  <si>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</si>
  <si>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</si>
  <si>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</si>
  <si>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</si>
  <si>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</si>
  <si>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</si>
  <si>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</si>
  <si>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</si>
  <si>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</si>
  <si>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</si>
  <si>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</si>
  <si>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</si>
  <si>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</si>
  <si>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</si>
  <si>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</si>
  <si>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</si>
  <si>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</si>
  <si>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</si>
  <si>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</si>
  <si>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</si>
  <si>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</si>
  <si>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</si>
  <si>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</si>
  <si>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</si>
  <si>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</si>
  <si>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</si>
  <si>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</si>
  <si>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</si>
  <si>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</si>
  <si>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</si>
  <si>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</si>
  <si>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</si>
  <si>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</si>
  <si>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</si>
  <si>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</si>
  <si>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</si>
  <si>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</si>
  <si>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</si>
  <si>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</si>
  <si>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</si>
  <si>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</si>
  <si>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</si>
  <si>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</si>
  <si>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</si>
  <si>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</si>
  <si>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</si>
  <si>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</si>
  <si>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</si>
  <si>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</si>
  <si>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</si>
  <si>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</si>
  <si>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</si>
  <si>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</si>
  <si>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</si>
  <si>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</si>
  <si>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</si>
  <si>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</si>
  <si>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</si>
  <si>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</si>
  <si>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</si>
  <si>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</si>
  <si>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</si>
  <si>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</si>
  <si>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</si>
  <si>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</si>
  <si>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</si>
  <si>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</si>
  <si>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</si>
  <si>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</si>
  <si>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</si>
  <si>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</si>
  <si>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</si>
  <si>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</si>
  <si>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</si>
  <si>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</si>
  <si>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</si>
  <si>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</si>
  <si>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</si>
  <si>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</si>
  <si>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</si>
  <si>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</si>
  <si>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</si>
  <si>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</si>
  <si>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</si>
  <si>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</si>
  <si>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</si>
  <si>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</si>
  <si>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</si>
  <si>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</si>
  <si>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</si>
  <si>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</si>
  <si>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</si>
  <si>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</si>
  <si>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</si>
  <si>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</si>
  <si>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</si>
  <si>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</si>
  <si>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</si>
  <si>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</si>
  <si>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</si>
  <si>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</si>
  <si>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</si>
  <si>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</si>
  <si>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</si>
  <si>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</si>
  <si>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</si>
  <si>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</si>
  <si>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</si>
  <si>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</si>
  <si>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</si>
  <si>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</si>
  <si>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</si>
  <si>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</si>
  <si>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</si>
  <si>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</si>
  <si>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</si>
  <si>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</si>
  <si>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</si>
  <si>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</si>
  <si>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</si>
  <si>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</si>
  <si>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</si>
  <si>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</si>
  <si>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</si>
  <si>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</si>
  <si>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</si>
  <si>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</si>
  <si>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</si>
  <si>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</si>
  <si>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</si>
  <si>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</si>
  <si>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</si>
  <si>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</si>
  <si>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</si>
  <si>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</si>
  <si>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</si>
  <si>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</si>
  <si>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</si>
  <si>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</si>
  <si>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</si>
  <si>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</si>
  <si>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</si>
  <si>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</si>
  <si>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</si>
  <si>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</si>
  <si>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</si>
  <si>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</si>
  <si>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</si>
  <si>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</si>
  <si>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</si>
  <si>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</si>
  <si>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</si>
  <si>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</si>
  <si>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</si>
  <si>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</si>
  <si>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</si>
  <si>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</si>
  <si>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</si>
  <si>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</si>
  <si>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</si>
  <si>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</si>
  <si>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</si>
  <si>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</si>
  <si>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</si>
  <si>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</si>
  <si>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</si>
  <si>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</si>
  <si>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</si>
  <si>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</si>
  <si>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</si>
  <si>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</si>
  <si>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</si>
  <si>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</si>
  <si>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</si>
  <si>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</si>
  <si>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</si>
  <si>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</si>
  <si>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</si>
  <si>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</si>
  <si>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</si>
  <si>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</si>
  <si>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</si>
  <si>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</si>
  <si>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</si>
  <si>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</si>
  <si>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</si>
  <si>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</si>
  <si>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</si>
  <si>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</si>
  <si>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</si>
  <si>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</si>
  <si>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</si>
  <si>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</si>
  <si>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</si>
  <si>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</si>
  <si>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</si>
  <si>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</si>
  <si>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</si>
  <si>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</si>
  <si>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</si>
  <si>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</si>
  <si>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</si>
  <si>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</si>
  <si>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</si>
  <si>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</si>
  <si>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</si>
  <si>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</si>
  <si>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</si>
  <si>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</si>
  <si>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</si>
  <si>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</si>
  <si>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</si>
  <si>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</si>
  <si>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</si>
  <si>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</si>
  <si>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</si>
  <si>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</si>
  <si>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</si>
  <si>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</si>
  <si>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</si>
  <si>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</si>
  <si>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</si>
  <si>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</si>
  <si>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</si>
  <si>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</si>
  <si>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</si>
  <si>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</si>
  <si>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</si>
  <si>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</si>
  <si>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</si>
  <si>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</si>
  <si>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</si>
  <si>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</si>
  <si>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</si>
  <si>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</si>
  <si>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</si>
  <si>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</si>
  <si>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</si>
  <si>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</si>
  <si>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</si>
  <si>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</si>
  <si>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</si>
  <si>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</si>
  <si>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</si>
  <si>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</si>
  <si>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</si>
  <si>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</si>
  <si>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</si>
  <si>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</si>
  <si>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</si>
  <si>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</si>
  <si>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</si>
  <si>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</si>
  <si>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</si>
  <si>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</si>
  <si>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</si>
  <si>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</si>
  <si>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</si>
  <si>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</si>
  <si>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</si>
  <si>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</si>
  <si>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</si>
  <si>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</si>
  <si>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</si>
  <si>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</si>
  <si>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</si>
  <si>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</si>
  <si>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</si>
  <si>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</si>
  <si>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</si>
  <si>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</si>
  <si>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</si>
  <si>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</si>
  <si>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</si>
  <si>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</si>
  <si>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</si>
  <si>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</si>
  <si>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</si>
  <si>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</si>
  <si>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</si>
  <si>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</si>
  <si>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</si>
  <si>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</si>
  <si>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</si>
  <si>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</si>
  <si>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</si>
  <si>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</si>
  <si>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</si>
  <si>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</si>
  <si>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</si>
  <si>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</si>
  <si>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</si>
  <si>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</si>
  <si>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</si>
  <si>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</si>
  <si>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</si>
  <si>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</si>
  <si>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</si>
  <si>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</si>
  <si>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</si>
  <si>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</si>
  <si>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</si>
  <si>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</si>
  <si>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</si>
  <si>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</si>
  <si>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</si>
  <si>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</si>
  <si>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</si>
  <si>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</si>
  <si>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</si>
  <si>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</si>
  <si>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</si>
  <si>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</si>
  <si>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</si>
  <si>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</si>
  <si>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</si>
  <si>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</si>
  <si>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</si>
  <si>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</si>
  <si>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</si>
  <si>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</si>
  <si>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</si>
  <si>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</si>
  <si>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</si>
  <si>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</si>
  <si>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</si>
  <si>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</si>
  <si>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</si>
  <si>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</si>
  <si>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</si>
  <si>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</si>
  <si>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</si>
  <si>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</si>
  <si>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</si>
  <si>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</si>
  <si>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</si>
  <si>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</si>
  <si>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</si>
  <si>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</si>
  <si>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</si>
  <si>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</si>
  <si>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</si>
  <si>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</si>
  <si>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</si>
  <si>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</si>
  <si>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</si>
  <si>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</si>
  <si>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</si>
  <si>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</si>
  <si>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</si>
  <si>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</si>
  <si>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</si>
  <si>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</si>
  <si>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</si>
  <si>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</si>
  <si>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</si>
  <si>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</si>
  <si>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</si>
  <si>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</si>
  <si>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</si>
  <si>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</si>
  <si>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</si>
  <si>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</si>
  <si>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</si>
  <si>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</si>
  <si>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</si>
  <si>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</si>
  <si>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</si>
  <si>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</si>
  <si>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</si>
  <si>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</si>
  <si>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</si>
  <si>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</si>
  <si>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</si>
  <si>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</si>
  <si>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</si>
  <si>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</si>
  <si>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</si>
  <si>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</si>
  <si>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</si>
  <si>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</si>
  <si>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</si>
  <si>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</si>
  <si>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</si>
  <si>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</si>
  <si>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</si>
  <si>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</si>
  <si>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</si>
  <si>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</si>
  <si>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</si>
  <si>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</si>
  <si>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</si>
  <si>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</si>
  <si>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</si>
  <si>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</si>
  <si>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</si>
  <si>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</si>
  <si>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</si>
  <si>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</si>
  <si>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</si>
  <si>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</si>
  <si>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</si>
  <si>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</si>
  <si>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</si>
  <si>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</si>
  <si>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</si>
  <si>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</si>
  <si>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</si>
  <si>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</si>
  <si>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</si>
  <si>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</si>
  <si>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</si>
  <si>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</si>
  <si>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</si>
  <si>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</si>
  <si>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</si>
  <si>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</si>
  <si>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</si>
  <si>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</si>
  <si>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</si>
  <si>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</si>
  <si>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</si>
  <si>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</si>
  <si>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</si>
  <si>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</si>
  <si>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</si>
  <si>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</si>
  <si>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</si>
  <si>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</si>
  <si>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</si>
  <si>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</si>
  <si>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</si>
  <si>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</si>
  <si>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</si>
  <si>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</si>
  <si>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</si>
  <si>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</si>
  <si>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</si>
  <si>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</si>
  <si>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</si>
  <si>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</si>
  <si>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</si>
  <si>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</si>
  <si>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</si>
  <si>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</si>
  <si>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</si>
  <si>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</si>
  <si>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</si>
  <si>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</si>
  <si>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</si>
  <si>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</si>
  <si>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</si>
  <si>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</si>
  <si>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</si>
  <si>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</si>
  <si>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</si>
  <si>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</si>
  <si>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</si>
  <si>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</si>
  <si>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</si>
  <si>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</si>
  <si>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</si>
  <si>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</si>
  <si>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</si>
  <si>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</si>
  <si>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</si>
  <si>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</si>
  <si>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</si>
  <si>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</si>
  <si>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</si>
  <si>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</si>
  <si>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</si>
  <si>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</si>
  <si>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</si>
  <si>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</si>
  <si>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</si>
  <si>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</si>
  <si>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</si>
  <si>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</si>
  <si>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</si>
  <si>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</si>
  <si>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</si>
  <si>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</si>
  <si>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</si>
  <si>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</si>
  <si>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</si>
  <si>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</si>
  <si>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</si>
  <si>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</si>
  <si>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</si>
  <si>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</si>
  <si>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</si>
  <si>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</si>
  <si>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</si>
  <si>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</si>
  <si>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</si>
  <si>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</si>
  <si>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</si>
  <si>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</si>
  <si>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</si>
  <si>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</si>
  <si>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</si>
  <si>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</si>
  <si>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</si>
  <si>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</si>
  <si>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</si>
  <si>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</si>
  <si>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</si>
  <si>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</si>
  <si>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</si>
  <si>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</si>
  <si>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</si>
  <si>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</si>
  <si>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</si>
  <si>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</si>
  <si>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</si>
  <si>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</si>
  <si>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</si>
  <si>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</si>
  <si>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</si>
  <si>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</si>
  <si>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</si>
  <si>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</si>
  <si>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</si>
  <si>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</si>
  <si>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</si>
  <si>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</si>
  <si>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</si>
  <si>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</si>
  <si>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</si>
  <si>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</si>
  <si>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</si>
  <si>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</si>
  <si>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</si>
  <si>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</si>
  <si>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</si>
  <si>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</si>
  <si>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</si>
  <si>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</si>
  <si>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</si>
  <si>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</si>
  <si>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</si>
  <si>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</si>
  <si>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</si>
  <si>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</si>
  <si>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</si>
  <si>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</si>
  <si>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</si>
  <si>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</si>
  <si>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</si>
  <si>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</si>
  <si>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</si>
  <si>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</si>
  <si>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</si>
  <si>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</si>
  <si>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</si>
  <si>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</si>
  <si>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</si>
  <si>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</si>
  <si>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</si>
  <si>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</si>
  <si>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</si>
  <si>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</si>
  <si>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</si>
  <si>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</si>
  <si>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</si>
  <si>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</si>
  <si>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</si>
  <si>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</si>
  <si>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</si>
  <si>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</si>
  <si>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</si>
  <si>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</si>
  <si>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</si>
  <si>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</si>
  <si>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</si>
  <si>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</si>
  <si>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</si>
  <si>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</si>
  <si>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</si>
  <si>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</si>
  <si>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</si>
  <si>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</si>
  <si>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</si>
  <si>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</si>
  <si>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</si>
  <si>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</si>
  <si>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</si>
  <si>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</si>
  <si>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</si>
  <si>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</si>
  <si>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</si>
  <si>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</si>
  <si>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</si>
  <si>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</si>
  <si>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</si>
  <si>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</si>
  <si>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</si>
  <si>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</si>
  <si>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</si>
  <si>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</si>
  <si>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</si>
  <si>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</si>
  <si>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</si>
  <si>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</si>
  <si>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</si>
  <si>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</si>
  <si>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</si>
  <si>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</si>
  <si>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</si>
  <si>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</si>
  <si>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</si>
  <si>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</si>
  <si>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</si>
  <si>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</si>
  <si>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</si>
  <si>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</si>
  <si>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</si>
  <si>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</si>
  <si>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</si>
  <si>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</si>
  <si>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</si>
  <si>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</si>
  <si>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</si>
  <si>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</si>
  <si>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</si>
  <si>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</si>
  <si>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</si>
  <si>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</si>
  <si>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</si>
  <si>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</si>
  <si>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</si>
  <si>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</si>
  <si>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</si>
  <si>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</si>
  <si>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</si>
  <si>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</si>
  <si>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</si>
  <si>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</si>
  <si>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</si>
  <si>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</si>
  <si>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</si>
  <si>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</si>
  <si>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</si>
  <si>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</si>
  <si>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</si>
  <si>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</si>
  <si>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</si>
  <si>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</si>
  <si>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</si>
  <si>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</si>
  <si>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</si>
  <si>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</si>
  <si>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</si>
  <si>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</si>
  <si>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</si>
  <si>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</si>
  <si>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</si>
  <si>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</si>
  <si>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</si>
  <si>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</si>
  <si>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</si>
  <si>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</si>
  <si>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</si>
  <si>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</si>
  <si>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</si>
  <si>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</si>
  <si>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</si>
  <si>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</si>
  <si>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</si>
  <si>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</si>
  <si>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</si>
  <si>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</si>
  <si>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</si>
  <si>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</si>
  <si>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</si>
  <si>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</si>
  <si>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</si>
  <si>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</si>
  <si>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</si>
  <si>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</si>
  <si>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</si>
  <si>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</si>
  <si>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</si>
  <si>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</si>
  <si>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</si>
  <si>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</si>
  <si>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</si>
  <si>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</si>
  <si>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</si>
  <si>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</si>
  <si>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</si>
  <si>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</si>
  <si>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</si>
  <si>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</si>
  <si>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</si>
  <si>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</si>
  <si>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</si>
  <si>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</si>
  <si>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</si>
  <si>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</si>
  <si>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</si>
  <si>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</si>
  <si>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</si>
  <si>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</si>
  <si>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</si>
  <si>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</si>
  <si>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</si>
  <si>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</si>
  <si>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</si>
  <si>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</si>
  <si>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</si>
  <si>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</si>
  <si>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</si>
  <si>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</si>
  <si>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</si>
  <si>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</si>
  <si>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</si>
  <si>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</si>
  <si>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</si>
  <si>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</si>
  <si>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</si>
  <si>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</si>
  <si>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</si>
  <si>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</si>
  <si>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</si>
  <si>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</si>
  <si>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</si>
  <si>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</si>
  <si>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</si>
  <si>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</si>
  <si>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</si>
  <si>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</si>
  <si>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</si>
  <si>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</si>
  <si>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</si>
  <si>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</si>
  <si>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</si>
  <si>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</si>
  <si>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</si>
  <si>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</si>
  <si>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</si>
  <si>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</si>
  <si>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</si>
  <si>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</si>
  <si>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</si>
  <si>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</si>
  <si>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</si>
  <si>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</si>
  <si>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</si>
  <si>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</si>
  <si>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</si>
  <si>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</si>
  <si>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</si>
  <si>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</si>
  <si>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</si>
  <si>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</si>
  <si>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</si>
  <si>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</si>
  <si>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</si>
  <si>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</si>
  <si>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</si>
  <si>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</si>
  <si>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</si>
  <si>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</si>
  <si>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</si>
  <si>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</si>
  <si>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</si>
  <si>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</si>
  <si>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</si>
  <si>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</si>
  <si>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</si>
  <si>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</si>
  <si>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</si>
  <si>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</si>
  <si>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</si>
  <si>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</si>
  <si>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</si>
  <si>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</si>
  <si>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</si>
  <si>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</si>
  <si>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</si>
  <si>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</si>
  <si>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</si>
  <si>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</si>
  <si>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</si>
  <si>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</si>
  <si>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</si>
  <si>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</si>
  <si>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</si>
  <si>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</si>
  <si>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</si>
  <si>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</si>
  <si>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</si>
  <si>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</si>
  <si>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</si>
  <si>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</si>
  <si>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</si>
  <si>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</si>
  <si>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</si>
  <si>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</si>
  <si>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</si>
  <si>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</si>
  <si>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</si>
  <si>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</si>
  <si>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</si>
  <si>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</si>
  <si>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</si>
  <si>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</si>
  <si>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</si>
  <si>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</si>
  <si>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</si>
  <si>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</si>
  <si>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</si>
  <si>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</si>
  <si>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</si>
  <si>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</si>
  <si>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</si>
  <si>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</si>
  <si>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</si>
  <si>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</si>
  <si>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</si>
  <si>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</si>
  <si>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</si>
  <si>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</si>
  <si>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</si>
  <si>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</si>
  <si>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</si>
  <si>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</si>
  <si>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</si>
  <si>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</si>
  <si>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</si>
  <si>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</si>
  <si>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</si>
  <si>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</si>
  <si>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</si>
  <si>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</si>
  <si>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</si>
  <si>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</si>
  <si>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</si>
  <si>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</si>
  <si>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</si>
  <si>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</si>
  <si>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</si>
  <si>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</si>
  <si>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</si>
  <si>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</si>
  <si>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</si>
  <si>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</si>
  <si>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</si>
  <si>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</si>
  <si>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</si>
  <si>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</si>
  <si>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</si>
  <si>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</si>
  <si>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</si>
  <si>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</si>
  <si>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</si>
  <si>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</si>
  <si>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</si>
  <si>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</si>
  <si>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</si>
  <si>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</si>
  <si>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</si>
  <si>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</si>
  <si>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</si>
  <si>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</si>
  <si>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</si>
  <si>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</si>
  <si>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</si>
  <si>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</si>
  <si>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</si>
  <si>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</si>
  <si>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</si>
  <si>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</si>
  <si>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</si>
  <si>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</si>
  <si>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</si>
  <si>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</si>
  <si>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</si>
  <si>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</si>
  <si>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</si>
  <si>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</si>
  <si>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</si>
  <si>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</si>
  <si>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</si>
  <si>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</si>
  <si>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</si>
  <si>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</si>
  <si>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</si>
  <si>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</si>
  <si>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</si>
  <si>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</si>
  <si>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</si>
  <si>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</si>
  <si>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</si>
  <si>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</si>
  <si>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</si>
  <si>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</si>
  <si>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</si>
  <si>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</si>
  <si>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</si>
  <si>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</si>
  <si>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</si>
  <si>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</si>
  <si>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</si>
  <si>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</si>
  <si>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</si>
  <si>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</si>
  <si>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</si>
  <si>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</si>
  <si>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</si>
  <si>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</si>
  <si>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</si>
  <si>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</si>
  <si>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</si>
  <si>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</si>
  <si>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</si>
  <si>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</si>
  <si>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</si>
  <si>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</si>
  <si>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</si>
  <si>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</si>
  <si>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</si>
  <si>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</si>
  <si>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</si>
  <si>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</si>
  <si>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</si>
  <si>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</si>
  <si>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</si>
  <si>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</si>
  <si>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</si>
  <si>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</si>
  <si>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</si>
  <si>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</si>
  <si>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</si>
  <si>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</si>
  <si>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</si>
  <si>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</si>
  <si>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</si>
  <si>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</si>
  <si>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</si>
  <si>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</si>
  <si>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</si>
  <si>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</si>
  <si>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</si>
  <si>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</si>
  <si>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</si>
  <si>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</si>
  <si>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</si>
  <si>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</si>
  <si>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</si>
  <si>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</si>
  <si>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</si>
  <si>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</si>
  <si>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</si>
  <si>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</si>
  <si>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</si>
  <si>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</si>
  <si>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</si>
  <si>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</si>
  <si>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</si>
  <si>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</si>
  <si>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</si>
  <si>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</si>
  <si>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</si>
  <si>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</si>
  <si>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</si>
  <si>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</si>
  <si>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</si>
  <si>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</si>
  <si>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</si>
  <si>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</si>
  <si>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</si>
  <si>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</si>
  <si>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</si>
  <si>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</si>
  <si>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</si>
  <si>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</si>
  <si>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</si>
  <si>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</si>
  <si>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</si>
  <si>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</si>
  <si>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</si>
  <si>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</si>
  <si>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</si>
  <si>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</si>
  <si>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</si>
  <si>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</si>
  <si>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</si>
  <si>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</si>
  <si>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</si>
  <si>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</si>
  <si>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</si>
  <si>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</si>
  <si>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</si>
  <si>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</si>
  <si>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</si>
  <si>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</si>
  <si>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</si>
  <si>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</si>
  <si>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</si>
  <si>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</si>
  <si>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</si>
  <si>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</si>
  <si>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</si>
  <si>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</si>
  <si>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</si>
  <si>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</si>
  <si>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</si>
  <si>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</si>
  <si>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</si>
  <si>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</si>
  <si>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</si>
  <si>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</si>
  <si>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</si>
  <si>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</si>
  <si>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</si>
  <si>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</si>
  <si>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</si>
  <si>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</si>
  <si>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</si>
  <si>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</si>
  <si>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</si>
  <si>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</si>
  <si>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</si>
  <si>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</si>
  <si>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</si>
  <si>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</si>
  <si>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</si>
  <si>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</si>
  <si>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</si>
  <si>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</si>
  <si>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</si>
  <si>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</si>
  <si>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</si>
  <si>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</si>
  <si>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</si>
  <si>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</si>
  <si>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</si>
  <si>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</si>
  <si>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</si>
  <si>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</si>
  <si>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</si>
  <si>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</si>
  <si>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</si>
  <si>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</si>
  <si>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</si>
  <si>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</si>
  <si>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</si>
  <si>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</si>
  <si>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</si>
  <si>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</si>
  <si>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</si>
  <si>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</si>
  <si>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</si>
  <si>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</si>
  <si>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</si>
  <si>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</si>
  <si>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</si>
  <si>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</si>
  <si>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</si>
  <si>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</si>
  <si>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</si>
  <si>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</si>
  <si>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</si>
  <si>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</si>
  <si>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</si>
  <si>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</si>
  <si>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</si>
  <si>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</si>
  <si>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</si>
  <si>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</si>
  <si>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</si>
  <si>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</si>
  <si>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</si>
  <si>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</si>
  <si>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</si>
  <si>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</si>
  <si>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</si>
  <si>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</si>
  <si>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</si>
  <si>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</si>
  <si>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</si>
  <si>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</si>
  <si>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</si>
  <si>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</si>
  <si>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</si>
  <si>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</si>
  <si>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</si>
  <si>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</si>
  <si>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</si>
  <si>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</si>
  <si>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</si>
  <si>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</si>
  <si>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</si>
  <si>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</si>
  <si>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</si>
  <si>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</si>
  <si>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</si>
  <si>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</si>
  <si>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</si>
  <si>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</si>
  <si>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</si>
  <si>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</si>
  <si>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</si>
  <si>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</si>
  <si>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</si>
  <si>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</si>
  <si>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</si>
  <si>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</si>
  <si>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</si>
  <si>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</si>
  <si>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</si>
  <si>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</si>
  <si>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</si>
  <si>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</si>
  <si>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</si>
  <si>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</si>
  <si>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</si>
  <si>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</si>
  <si>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</si>
  <si>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</si>
  <si>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</si>
  <si>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</si>
  <si>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</si>
  <si>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</si>
  <si>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</si>
  <si>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</si>
  <si>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</si>
  <si>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</si>
  <si>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</si>
  <si>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</si>
  <si>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</si>
  <si>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</si>
  <si>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</si>
  <si>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</si>
  <si>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</si>
  <si>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</si>
  <si>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</si>
  <si>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</si>
  <si>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</si>
  <si>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</si>
  <si>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</si>
  <si>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</si>
  <si>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</si>
  <si>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</si>
  <si>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</si>
  <si>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</si>
  <si>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</si>
  <si>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</si>
  <si>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</si>
  <si>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</si>
  <si>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</si>
  <si>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</si>
  <si>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</si>
  <si>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</si>
  <si>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</si>
  <si>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</si>
  <si>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</si>
  <si>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</si>
  <si>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</si>
  <si>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</si>
  <si>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</si>
  <si>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</si>
  <si>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</si>
  <si>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</si>
  <si>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</si>
  <si>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</si>
  <si>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</si>
  <si>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</si>
  <si>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</si>
  <si>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</si>
  <si>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</si>
  <si>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</si>
  <si>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</si>
  <si>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</si>
  <si>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</si>
  <si>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</si>
  <si>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</si>
  <si>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</si>
  <si>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</si>
  <si>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</si>
  <si>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</si>
  <si>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</si>
  <si>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</si>
  <si>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</si>
  <si>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</si>
  <si>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</si>
  <si>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</si>
  <si>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</si>
  <si>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</si>
  <si>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</si>
  <si>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</si>
  <si>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</si>
  <si>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</si>
  <si>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</si>
  <si>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</si>
  <si>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</si>
  <si>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</si>
  <si>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</si>
  <si>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</si>
  <si>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</si>
  <si>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</si>
  <si>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</si>
  <si>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</si>
  <si>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</si>
  <si>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</si>
  <si>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</si>
  <si>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</si>
  <si>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</si>
  <si>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</si>
  <si>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</si>
  <si>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</si>
  <si>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</si>
  <si>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</si>
  <si>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</si>
  <si>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</si>
  <si>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</si>
  <si>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</si>
  <si>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</si>
  <si>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</si>
  <si>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</si>
  <si>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</si>
  <si>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</si>
  <si>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</si>
  <si>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</si>
  <si>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</si>
  <si>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</si>
  <si>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</si>
  <si>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</si>
  <si>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</si>
  <si>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</si>
  <si>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</si>
  <si>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</si>
  <si>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</si>
  <si>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</si>
  <si>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</si>
  <si>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</si>
  <si>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</si>
  <si>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</si>
  <si>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</si>
  <si>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</si>
  <si>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</si>
  <si>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</si>
  <si>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</si>
  <si>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</si>
  <si>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</si>
  <si>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</si>
  <si>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</si>
  <si>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</si>
  <si>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</si>
  <si>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</si>
  <si>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</si>
  <si>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</si>
  <si>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</si>
  <si>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</si>
  <si>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</si>
  <si>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</si>
  <si>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</si>
  <si>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</si>
  <si>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</si>
  <si>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</si>
  <si>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</si>
  <si>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</si>
  <si>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</si>
  <si>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</si>
  <si>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</si>
  <si>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</si>
  <si>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</si>
  <si>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</si>
  <si>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</si>
  <si>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</si>
  <si>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</si>
  <si>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</si>
  <si>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</si>
  <si>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</si>
  <si>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</si>
  <si>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</si>
  <si>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</si>
  <si>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</si>
  <si>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</si>
  <si>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</si>
  <si>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</si>
  <si>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</si>
  <si>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</si>
  <si>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</si>
  <si>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</si>
  <si>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</si>
  <si>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</si>
  <si>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</si>
  <si>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</si>
  <si>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</si>
  <si>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</si>
  <si>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</si>
  <si>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</si>
  <si>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</si>
  <si>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</si>
  <si>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</si>
  <si>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</si>
  <si>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</si>
  <si>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</si>
  <si>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</si>
  <si>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</si>
  <si>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</si>
  <si>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</si>
  <si>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</si>
  <si>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</si>
  <si>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</si>
  <si>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</si>
  <si>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</si>
  <si>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</si>
  <si>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</si>
  <si>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</si>
  <si>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</si>
  <si>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</si>
  <si>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</si>
  <si>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</si>
  <si>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</si>
  <si>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</si>
  <si>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</si>
  <si>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</si>
  <si>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</si>
  <si>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</si>
  <si>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</si>
  <si>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</si>
  <si>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</si>
  <si>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</si>
  <si>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</si>
  <si>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</si>
  <si>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</si>
  <si>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</si>
  <si>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</si>
  <si>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</si>
  <si>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</si>
  <si>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</si>
  <si>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</si>
  <si>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</si>
  <si>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</si>
  <si>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</si>
  <si>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</si>
  <si>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</si>
  <si>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</si>
  <si>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</si>
  <si>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</si>
  <si>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</si>
  <si>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</si>
  <si>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</si>
  <si>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</si>
  <si>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</si>
  <si>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</si>
  <si>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</si>
  <si>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</si>
  <si>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</si>
  <si>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</si>
  <si>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</si>
  <si>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</si>
  <si>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</si>
  <si>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</si>
  <si>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</si>
  <si>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</si>
  <si>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</si>
  <si>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</si>
  <si>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</si>
  <si>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</si>
  <si>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</si>
  <si>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</si>
  <si>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</si>
  <si>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</si>
  <si>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</si>
  <si>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</si>
  <si>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</si>
  <si>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</si>
  <si>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</si>
  <si>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</si>
  <si>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</si>
  <si>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</si>
  <si>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</si>
  <si>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</si>
  <si>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</si>
  <si>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</si>
  <si>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</si>
  <si>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</si>
  <si>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</si>
  <si>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</si>
  <si>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</si>
  <si>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</si>
  <si>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</si>
  <si>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</si>
  <si>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</si>
  <si>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</si>
  <si>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</si>
  <si>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</si>
  <si>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</si>
  <si>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</si>
  <si>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</si>
  <si>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</si>
  <si>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</si>
  <si>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</si>
  <si>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</si>
  <si>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</si>
  <si>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</si>
  <si>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</si>
  <si>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</si>
  <si>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</si>
  <si>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</si>
  <si>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</si>
  <si>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</si>
  <si>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</si>
  <si>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</si>
  <si>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</si>
  <si>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</si>
  <si>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</si>
  <si>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</si>
  <si>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</si>
  <si>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</si>
  <si>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</si>
  <si>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</si>
  <si>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</si>
  <si>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</si>
  <si>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</si>
  <si>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</si>
  <si>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</si>
  <si>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</si>
  <si>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</si>
  <si>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</si>
  <si>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</si>
  <si>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</si>
  <si>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</si>
  <si>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</si>
  <si>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</si>
  <si>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</si>
  <si>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</si>
  <si>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</si>
  <si>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</si>
  <si>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</si>
  <si>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</si>
  <si>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</si>
  <si>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</si>
  <si>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</si>
  <si>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</si>
  <si>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</si>
  <si>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</si>
  <si>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</si>
  <si>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</si>
  <si>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</si>
  <si>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</si>
  <si>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</si>
  <si>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</si>
  <si>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</si>
  <si>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</si>
  <si>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</si>
  <si>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</si>
  <si>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</si>
  <si>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</si>
  <si>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</si>
  <si>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</si>
  <si>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</si>
  <si>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</si>
  <si>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</si>
  <si>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</si>
  <si>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</si>
  <si>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</si>
  <si>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</si>
  <si>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</si>
  <si>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</si>
  <si>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</si>
  <si>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</si>
  <si>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</si>
  <si>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</si>
  <si>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</si>
  <si>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</si>
  <si>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</si>
  <si>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</si>
  <si>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</si>
  <si>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</si>
  <si>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</si>
  <si>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</si>
  <si>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</si>
  <si>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</si>
  <si>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</si>
  <si>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</si>
  <si>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</si>
  <si>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</si>
  <si>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</si>
  <si>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</si>
  <si>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</si>
  <si>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</si>
  <si>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</si>
  <si>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</si>
  <si>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</si>
  <si>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</si>
  <si>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</si>
  <si>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</si>
  <si>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</si>
  <si>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</si>
  <si>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</si>
  <si>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</si>
  <si>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</si>
  <si>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</si>
  <si>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</si>
  <si>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</si>
  <si>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</si>
  <si>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</si>
  <si>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</si>
  <si>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</si>
  <si>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</si>
  <si>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</si>
  <si>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</si>
  <si>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</si>
  <si>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</si>
  <si>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</si>
  <si>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</si>
  <si>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</si>
  <si>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</si>
  <si>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</si>
  <si>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</si>
  <si>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</si>
  <si>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</si>
  <si>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</si>
  <si>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</si>
  <si>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</si>
  <si>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</si>
  <si>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</si>
  <si>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</si>
  <si>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</si>
  <si>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</si>
  <si>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</si>
  <si>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</si>
  <si>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</si>
  <si>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</si>
  <si>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</si>
  <si>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</si>
  <si>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</si>
  <si>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</si>
  <si>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</si>
  <si>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</si>
  <si>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</si>
  <si>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</si>
  <si>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</si>
  <si>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</si>
  <si>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</si>
  <si>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</si>
  <si>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</si>
  <si>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</si>
  <si>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</si>
  <si>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</si>
  <si>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</si>
  <si>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</si>
  <si>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</si>
  <si>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</si>
  <si>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</si>
  <si>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</si>
  <si>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</si>
  <si>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</si>
  <si>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</si>
  <si>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</si>
  <si>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</si>
  <si>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</si>
  <si>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</si>
  <si>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</si>
  <si>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</si>
  <si>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</si>
  <si>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</si>
  <si>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</si>
  <si>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</si>
  <si>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</si>
  <si>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</si>
  <si>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</si>
  <si>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</si>
  <si>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</si>
  <si>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</si>
  <si>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</si>
  <si>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</si>
  <si>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</si>
  <si>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</si>
  <si>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</si>
  <si>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</si>
  <si>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</si>
  <si>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</si>
  <si>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</si>
  <si>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</si>
  <si>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</si>
  <si>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</si>
  <si>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</si>
  <si>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</si>
  <si>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</si>
  <si>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</si>
  <si>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</si>
  <si>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</si>
  <si>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</si>
  <si>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</si>
  <si>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</si>
  <si>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</si>
  <si>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</si>
  <si>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</si>
  <si>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</si>
  <si>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</si>
  <si>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</si>
  <si>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</si>
  <si>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</si>
  <si>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</si>
  <si>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</si>
  <si>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</si>
  <si>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</si>
  <si>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</si>
  <si>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</si>
  <si>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</si>
  <si>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</si>
  <si>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</si>
  <si>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</si>
  <si>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</si>
  <si>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</si>
  <si>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</si>
  <si>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</si>
  <si>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</si>
  <si>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</si>
  <si>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</si>
  <si>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</si>
  <si>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</si>
  <si>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</si>
  <si>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</si>
  <si>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</si>
  <si>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</si>
  <si>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</si>
  <si>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</si>
  <si>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</si>
  <si>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</si>
  <si>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</si>
  <si>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</si>
  <si>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</si>
  <si>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</si>
  <si>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</si>
  <si>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</si>
  <si>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</si>
  <si>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</si>
  <si>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</si>
  <si>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</si>
  <si>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</si>
  <si>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</si>
  <si>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</si>
  <si>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</si>
  <si>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</si>
  <si>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</si>
  <si>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</si>
  <si>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</si>
  <si>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</si>
  <si>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</si>
  <si>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</si>
  <si>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</si>
  <si>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</si>
  <si>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</si>
  <si>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</si>
  <si>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</si>
  <si>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</si>
  <si>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</si>
  <si>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</si>
  <si>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</si>
  <si>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</si>
  <si>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</si>
  <si>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</si>
  <si>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</si>
  <si>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</si>
  <si>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</si>
  <si>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</si>
  <si>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</si>
  <si>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</si>
  <si>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</si>
  <si>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</si>
  <si>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</si>
  <si>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</si>
  <si>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</si>
  <si>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</si>
  <si>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</si>
  <si>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</si>
  <si>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</si>
  <si>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</si>
  <si>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</si>
  <si>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</si>
  <si>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</si>
  <si>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</si>
  <si>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</si>
  <si>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</si>
  <si>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</si>
  <si>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</si>
  <si>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</si>
  <si>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</si>
  <si>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</si>
  <si>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</si>
  <si>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</si>
  <si>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</si>
  <si>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</si>
  <si>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</si>
  <si>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</si>
  <si>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</si>
  <si>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</si>
  <si>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</si>
  <si>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</si>
  <si>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</si>
  <si>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</si>
  <si>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</si>
  <si>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</si>
  <si>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</si>
  <si>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</si>
  <si>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</si>
  <si>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</si>
  <si>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</si>
  <si>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</si>
  <si>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</si>
  <si>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</si>
  <si>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</si>
  <si>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</si>
  <si>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</si>
  <si>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</si>
  <si>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</si>
  <si>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</si>
  <si>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</si>
  <si>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</si>
  <si>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</si>
  <si>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</si>
  <si>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</si>
  <si>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</si>
  <si>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</si>
  <si>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</si>
  <si>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</si>
  <si>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</si>
  <si>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</si>
  <si>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</si>
  <si>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</si>
  <si>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</si>
  <si>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</si>
  <si>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</si>
  <si>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</si>
  <si>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</si>
  <si>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</si>
  <si>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</si>
  <si>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</si>
  <si>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</si>
  <si>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</si>
  <si>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</si>
  <si>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</si>
  <si>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</si>
  <si>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</si>
  <si>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</si>
  <si>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</si>
  <si>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</si>
  <si>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</si>
  <si>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</si>
  <si>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</si>
  <si>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</si>
  <si>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</si>
  <si>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</si>
  <si>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</si>
  <si>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</si>
  <si>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</si>
  <si>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</si>
  <si>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</si>
  <si>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</si>
  <si>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</si>
  <si>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</si>
  <si>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</si>
  <si>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</si>
  <si>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</si>
  <si>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</si>
  <si>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</si>
  <si>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</si>
  <si>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</si>
  <si>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</si>
  <si>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</si>
  <si>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</si>
  <si>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</si>
  <si>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</si>
  <si>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</si>
  <si>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</si>
  <si>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</si>
  <si>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</si>
  <si>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</si>
  <si>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</si>
  <si>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</si>
  <si>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</si>
  <si>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</si>
  <si>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</si>
  <si>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</si>
  <si>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</si>
  <si>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</si>
  <si>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</si>
  <si>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</si>
  <si>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</si>
  <si>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</si>
  <si>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</si>
  <si>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</si>
  <si>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</si>
  <si>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</si>
  <si>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</si>
  <si>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</si>
  <si>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</si>
  <si>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</si>
  <si>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</si>
  <si>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</si>
  <si>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</si>
  <si>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</si>
  <si>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</si>
  <si>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</si>
  <si>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</si>
  <si>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</si>
  <si>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</si>
  <si>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</si>
  <si>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</si>
  <si>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</si>
  <si>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</si>
  <si>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</si>
  <si>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</si>
  <si>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</si>
  <si>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</si>
  <si>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</si>
  <si>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</si>
  <si>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</si>
  <si>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</si>
  <si>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</si>
  <si>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</si>
  <si>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</si>
  <si>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</si>
  <si>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</si>
  <si>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</si>
  <si>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</si>
  <si>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</si>
  <si>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</si>
  <si>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</si>
  <si>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</si>
  <si>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</si>
  <si>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</si>
  <si>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</si>
  <si>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</si>
  <si>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</si>
  <si>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</si>
  <si>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</si>
  <si>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</si>
  <si>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</si>
  <si>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</si>
  <si>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</si>
  <si>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</si>
  <si>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</si>
  <si>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</si>
  <si>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</si>
  <si>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</si>
  <si>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</si>
  <si>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</si>
  <si>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</si>
  <si>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</si>
  <si>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</si>
  <si>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</si>
  <si>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</si>
  <si>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</si>
  <si>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</si>
  <si>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</si>
  <si>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</si>
  <si>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</si>
  <si>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</si>
  <si>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</si>
  <si>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</si>
  <si>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</si>
  <si>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</si>
  <si>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</si>
  <si>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</si>
  <si>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</si>
  <si>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</si>
  <si>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</si>
  <si>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</si>
  <si>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</si>
  <si>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</si>
  <si>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</si>
  <si>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</si>
  <si>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</si>
  <si>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</si>
  <si>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</si>
  <si>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</si>
  <si>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</si>
  <si>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</si>
  <si>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</si>
  <si>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</si>
  <si>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</si>
  <si>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</si>
  <si>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</si>
  <si>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</si>
  <si>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</si>
  <si>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</si>
  <si>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</si>
  <si>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</si>
  <si>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</si>
  <si>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</si>
  <si>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</si>
  <si>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</si>
  <si>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</si>
  <si>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</si>
  <si>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</si>
  <si>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</si>
  <si>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</si>
  <si>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</si>
  <si>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</si>
  <si>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</si>
  <si>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</si>
  <si>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</si>
  <si>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</si>
  <si>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</si>
  <si>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</si>
  <si>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</si>
  <si>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</si>
  <si>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</si>
  <si>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</si>
  <si>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</si>
  <si>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</si>
  <si>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</si>
  <si>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</si>
  <si>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</si>
  <si>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</si>
  <si>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</si>
  <si>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</si>
  <si>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</si>
  <si>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</si>
  <si>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</si>
  <si>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</si>
  <si>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</si>
  <si>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</si>
  <si>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</si>
  <si>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</si>
  <si>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</si>
  <si>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</si>
  <si>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</si>
  <si>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</si>
  <si>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</si>
  <si>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</si>
  <si>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</si>
  <si>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</si>
  <si>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</si>
  <si>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</si>
  <si>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</si>
  <si>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</si>
  <si>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</si>
  <si>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</si>
  <si>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</si>
  <si>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</si>
  <si>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</si>
  <si>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</si>
  <si>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</si>
  <si>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</si>
  <si>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</si>
  <si>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</si>
  <si>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</si>
  <si>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</si>
  <si>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</si>
  <si>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</si>
  <si>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</si>
  <si>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</si>
  <si>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</si>
  <si>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</si>
  <si>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</si>
  <si>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</si>
  <si>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</si>
  <si>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</si>
  <si>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</si>
  <si>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</si>
  <si>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</si>
  <si>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</si>
  <si>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</si>
  <si>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</si>
  <si>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</si>
  <si>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</si>
  <si>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</si>
  <si>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</si>
  <si>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</si>
  <si>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</si>
  <si>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</si>
  <si>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</si>
  <si>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</si>
  <si>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</si>
  <si>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</si>
  <si>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</si>
  <si>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</si>
  <si>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</si>
  <si>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</si>
  <si>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</si>
  <si>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</si>
  <si>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</si>
  <si>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</si>
  <si>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</si>
  <si>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</si>
  <si>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</si>
  <si>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</si>
  <si>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</si>
  <si>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</si>
  <si>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</si>
  <si>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</si>
  <si>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</si>
  <si>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</si>
  <si>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</si>
  <si>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</si>
  <si>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</si>
  <si>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</si>
  <si>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</si>
  <si>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</si>
  <si>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</si>
  <si>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</si>
  <si>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</si>
  <si>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</si>
  <si>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</si>
  <si>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</si>
  <si>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</si>
  <si>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</si>
  <si>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</si>
  <si>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</si>
  <si>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</si>
  <si>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</si>
  <si>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</si>
  <si>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</si>
  <si>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</si>
  <si>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</si>
  <si>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</si>
  <si>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</si>
  <si>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</si>
  <si>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</si>
  <si>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</si>
  <si>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</si>
  <si>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</si>
  <si>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</si>
  <si>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</si>
  <si>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</si>
  <si>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</si>
  <si>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</si>
  <si>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</si>
  <si>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</si>
  <si>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</si>
  <si>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</si>
  <si>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</si>
  <si>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</si>
  <si>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</si>
  <si>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</si>
  <si>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</si>
  <si>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</si>
  <si>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</si>
  <si>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</si>
  <si>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</si>
  <si>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</si>
  <si>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</si>
  <si>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</si>
  <si>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</si>
  <si>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</si>
  <si>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</si>
  <si>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</si>
  <si>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</si>
  <si>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</si>
  <si>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</si>
  <si>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</si>
  <si>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</si>
  <si>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</si>
  <si>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</si>
  <si>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</si>
  <si>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</si>
  <si>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</si>
  <si>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</si>
  <si>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</si>
  <si>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</si>
  <si>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</si>
  <si>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</si>
  <si>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</si>
  <si>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</si>
  <si>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</si>
  <si>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</si>
  <si>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</si>
  <si>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</si>
  <si>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</si>
  <si>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</si>
  <si>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</si>
  <si>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</si>
  <si>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</si>
  <si>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</si>
  <si>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</si>
  <si>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</si>
  <si>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</si>
  <si>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</si>
  <si>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</si>
  <si>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</si>
  <si>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</si>
  <si>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</si>
  <si>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</si>
  <si>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</si>
  <si>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</si>
  <si>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</si>
  <si>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</si>
  <si>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</si>
  <si>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</si>
  <si>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</si>
  <si>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</si>
  <si>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</si>
  <si>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</si>
  <si>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</si>
  <si>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</si>
  <si>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</si>
  <si>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</si>
  <si>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</si>
  <si>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</si>
  <si>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</si>
  <si>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</si>
  <si>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</si>
  <si>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</si>
  <si>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</si>
  <si>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</si>
  <si>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</si>
  <si>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</si>
  <si>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</si>
  <si>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</si>
  <si>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</si>
  <si>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</si>
  <si>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</si>
  <si>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</si>
  <si>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</si>
  <si>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</si>
  <si>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</si>
  <si>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</si>
  <si>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</si>
  <si>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</si>
  <si>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</si>
  <si>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</si>
  <si>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</si>
  <si>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</si>
  <si>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</si>
  <si>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</si>
  <si>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</si>
  <si>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</si>
  <si>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</si>
  <si>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</si>
  <si>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</si>
  <si>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</si>
  <si>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</si>
  <si>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</si>
  <si>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</si>
  <si>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</si>
  <si>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</si>
  <si>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</si>
  <si>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</si>
  <si>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</si>
  <si>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</si>
  <si>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</si>
  <si>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</si>
  <si>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</si>
  <si>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</si>
  <si>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</si>
  <si>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</si>
  <si>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</si>
  <si>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</si>
  <si>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</si>
  <si>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</si>
  <si>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</si>
  <si>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</si>
  <si>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</si>
  <si>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</si>
  <si>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</si>
  <si>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</si>
  <si>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</si>
  <si>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</si>
  <si>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</si>
  <si>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</si>
  <si>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</si>
  <si>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</si>
  <si>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</si>
  <si>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</si>
  <si>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</si>
  <si>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</si>
  <si>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</si>
  <si>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</si>
  <si>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</si>
  <si>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</si>
  <si>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</si>
  <si>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</si>
  <si>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</si>
  <si>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</si>
  <si>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</si>
  <si>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</si>
  <si>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</si>
  <si>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</si>
  <si>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</si>
  <si>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</si>
  <si>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</si>
  <si>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</si>
  <si>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</si>
  <si>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</si>
  <si>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</si>
  <si>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</si>
  <si>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</si>
  <si>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</si>
  <si>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</si>
  <si>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</si>
  <si>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</si>
  <si>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</si>
  <si>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</si>
  <si>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</si>
  <si>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</si>
  <si>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</si>
  <si>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</si>
  <si>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</si>
  <si>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</si>
  <si>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</si>
  <si>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</si>
  <si>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</si>
  <si>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</si>
  <si>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</si>
  <si>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</si>
  <si>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</si>
  <si>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</si>
  <si>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</si>
  <si>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</si>
  <si>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</si>
  <si>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</si>
  <si>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</si>
  <si>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</si>
  <si>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</si>
  <si>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</si>
  <si>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</si>
  <si>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</si>
  <si>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</si>
  <si>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</si>
  <si>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</si>
  <si>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</si>
  <si>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</si>
  <si>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</si>
  <si>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</si>
  <si>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</si>
  <si>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</si>
  <si>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</si>
  <si>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</si>
  <si>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</si>
  <si>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</si>
  <si>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</si>
  <si>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</si>
  <si>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</si>
  <si>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</si>
  <si>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</si>
  <si>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</si>
  <si>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</si>
  <si>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</si>
  <si>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</si>
  <si>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</si>
  <si>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</si>
  <si>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</si>
  <si>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</si>
  <si>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</si>
  <si>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</si>
  <si>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</si>
  <si>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</si>
  <si>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</si>
  <si>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</si>
  <si>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</si>
  <si>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</si>
  <si>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</si>
  <si>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</si>
  <si>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</si>
  <si>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</si>
  <si>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</si>
  <si>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</si>
  <si>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</si>
  <si>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</si>
  <si>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</si>
  <si>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</si>
  <si>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</si>
  <si>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</si>
  <si>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</si>
  <si>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</si>
  <si>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</si>
  <si>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</si>
  <si>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</si>
  <si>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</si>
  <si>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</si>
  <si>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</si>
  <si>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</si>
  <si>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</si>
  <si>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</si>
  <si>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</si>
  <si>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</si>
  <si>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</si>
  <si>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</si>
  <si>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</si>
  <si>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</si>
  <si>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</si>
  <si>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</si>
  <si>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</si>
  <si>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</si>
  <si>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</si>
  <si>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</si>
  <si>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</si>
  <si>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</si>
  <si>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</si>
  <si>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</si>
  <si>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</si>
  <si>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</si>
  <si>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</si>
  <si>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</si>
  <si>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</si>
  <si>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</si>
  <si>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</si>
  <si>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</si>
  <si>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</si>
  <si>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</si>
  <si>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</si>
  <si>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</si>
  <si>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</si>
  <si>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</si>
  <si>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</si>
  <si>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</si>
  <si>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</si>
  <si>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</si>
  <si>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</si>
  <si>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</si>
  <si>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</si>
  <si>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</si>
  <si>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</si>
  <si>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</si>
  <si>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</si>
  <si>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</si>
  <si>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</si>
  <si>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</si>
  <si>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</si>
  <si>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</si>
  <si>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</si>
  <si>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</si>
  <si>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</si>
  <si>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</si>
  <si>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</si>
  <si>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</si>
  <si>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</si>
  <si>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</si>
  <si>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</si>
  <si>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</si>
  <si>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</si>
  <si>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</si>
  <si>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</si>
  <si>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</si>
  <si>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</si>
  <si>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</si>
  <si>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</si>
  <si>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</si>
  <si>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</si>
  <si>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</si>
  <si>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</si>
  <si>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</si>
  <si>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</si>
  <si>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</si>
  <si>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</si>
  <si>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</si>
  <si>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</si>
  <si>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</si>
  <si>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</si>
  <si>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</si>
  <si>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</si>
  <si>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</si>
  <si>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</si>
  <si>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</si>
  <si>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</si>
  <si>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</si>
  <si>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</si>
  <si>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</si>
  <si>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</si>
  <si>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</si>
  <si>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</si>
  <si>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</si>
  <si>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</si>
  <si>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</si>
  <si>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</si>
  <si>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</si>
  <si>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</si>
  <si>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</si>
  <si>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</si>
  <si>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</si>
  <si>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</si>
  <si>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</si>
  <si>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</si>
  <si>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</si>
  <si>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</si>
  <si>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</si>
  <si>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</si>
  <si>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</si>
  <si>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</si>
  <si>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</si>
  <si>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</si>
  <si>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</si>
  <si>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</si>
  <si>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</si>
  <si>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</si>
  <si>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</si>
  <si>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</si>
  <si>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</si>
  <si>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</si>
  <si>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</si>
  <si>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</si>
  <si>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</si>
  <si>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</si>
  <si>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</si>
  <si>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</si>
  <si>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</si>
  <si>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</si>
  <si>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</si>
  <si>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</si>
  <si>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</si>
  <si>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</si>
  <si>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</si>
  <si>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</si>
  <si>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</si>
  <si>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</si>
  <si>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</si>
  <si>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</si>
  <si>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</si>
  <si>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</si>
  <si>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</si>
  <si>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</si>
  <si>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</si>
  <si>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</si>
  <si>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</si>
  <si>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</si>
  <si>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</si>
  <si>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</si>
  <si>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</si>
  <si>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</si>
  <si>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</si>
  <si>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</si>
  <si>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</si>
  <si>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</si>
  <si>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</si>
  <si>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</si>
  <si>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</si>
  <si>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</si>
  <si>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</si>
  <si>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</si>
  <si>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</si>
  <si>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</si>
  <si>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</si>
  <si>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</si>
  <si>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</si>
  <si>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</si>
  <si>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</si>
  <si>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</si>
  <si>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</si>
  <si>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</si>
  <si>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</si>
  <si>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</si>
  <si>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</si>
  <si>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</si>
  <si>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</si>
  <si>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</si>
  <si>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</si>
  <si>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</si>
  <si>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</si>
  <si>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</si>
  <si>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</si>
  <si>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</si>
  <si>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</si>
  <si>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</si>
  <si>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</si>
  <si>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</si>
  <si>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</si>
  <si>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</si>
  <si>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</si>
  <si>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</si>
  <si>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</si>
  <si>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</si>
  <si>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</si>
  <si>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</si>
  <si>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</si>
  <si>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</si>
  <si>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</si>
  <si>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</si>
  <si>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</si>
  <si>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</si>
  <si>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</si>
  <si>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</si>
  <si>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</si>
  <si>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</si>
  <si>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</si>
  <si>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</si>
  <si>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</si>
  <si>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</si>
  <si>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</si>
  <si>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</si>
  <si>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</si>
  <si>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</si>
  <si>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</si>
  <si>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</si>
  <si>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</si>
  <si>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</si>
  <si>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</si>
  <si>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</si>
  <si>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</si>
  <si>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</si>
  <si>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</si>
  <si>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</si>
  <si>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</si>
  <si>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</si>
  <si>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</si>
  <si>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</si>
  <si>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</si>
  <si>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</si>
  <si>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</si>
  <si>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</si>
  <si>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</si>
  <si>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</si>
  <si>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</si>
  <si>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</si>
  <si>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</si>
  <si>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</si>
  <si>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</si>
  <si>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</si>
  <si>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</si>
  <si>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</si>
  <si>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</si>
  <si>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</si>
  <si>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</si>
  <si>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</si>
  <si>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</si>
  <si>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</si>
  <si>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</si>
  <si>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</si>
  <si>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</si>
  <si>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</si>
  <si>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</si>
  <si>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</si>
  <si>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</si>
  <si>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</si>
  <si>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</si>
  <si>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</si>
  <si>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</si>
  <si>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</si>
  <si>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</si>
  <si>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</si>
  <si>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</si>
  <si>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</si>
  <si>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</si>
  <si>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</si>
  <si>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</si>
  <si>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</si>
  <si>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</si>
  <si>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</si>
  <si>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</si>
  <si>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</si>
  <si>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</si>
  <si>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</si>
  <si>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</si>
  <si>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</si>
  <si>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</si>
  <si>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</si>
  <si>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</si>
  <si>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</si>
  <si>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</si>
  <si>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</si>
  <si>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</si>
  <si>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</si>
  <si>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</si>
  <si>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</si>
  <si>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</si>
  <si>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</si>
  <si>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</si>
  <si>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</si>
  <si>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</si>
  <si>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</si>
  <si>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</si>
  <si>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</si>
  <si>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</si>
  <si>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</si>
  <si>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</si>
  <si>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</si>
  <si>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</si>
  <si>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</si>
  <si>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</si>
  <si>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</si>
  <si>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</si>
  <si>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</si>
  <si>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</si>
  <si>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</si>
  <si>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</si>
  <si>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</si>
  <si>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</si>
  <si>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</si>
  <si>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</si>
  <si>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</si>
  <si>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</si>
  <si>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</si>
  <si>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</si>
  <si>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</si>
  <si>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</si>
  <si>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</si>
  <si>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</si>
  <si>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</si>
  <si>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</si>
  <si>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</si>
  <si>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</si>
  <si>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</si>
  <si>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</si>
  <si>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</si>
  <si>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</si>
  <si>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</si>
  <si>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</si>
  <si>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</si>
  <si>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</si>
  <si>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</si>
  <si>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</si>
  <si>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</si>
  <si>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</si>
  <si>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</si>
  <si>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</si>
  <si>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</si>
  <si>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</si>
  <si>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</si>
  <si>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</si>
  <si>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</si>
  <si>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</si>
  <si>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</si>
  <si>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</si>
  <si>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</si>
  <si>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</si>
  <si>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</si>
  <si>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</si>
  <si>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</si>
  <si>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</si>
  <si>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</si>
  <si>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</si>
  <si>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</si>
  <si>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</si>
  <si>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</si>
  <si>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</si>
  <si>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</si>
  <si>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</si>
  <si>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</si>
  <si>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</si>
  <si>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</si>
  <si>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</si>
  <si>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</si>
  <si>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</si>
  <si>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</si>
  <si>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</si>
  <si>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</si>
  <si>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</si>
  <si>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</si>
  <si>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</si>
  <si>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</si>
  <si>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</si>
  <si>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</si>
  <si>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</si>
  <si>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</si>
  <si>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</si>
  <si>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</si>
  <si>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</si>
  <si>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</si>
  <si>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</si>
  <si>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</si>
  <si>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</si>
  <si>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</si>
  <si>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</si>
  <si>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</si>
  <si>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</si>
  <si>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</si>
  <si>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</si>
  <si>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</si>
  <si>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</si>
  <si>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</si>
  <si>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</si>
  <si>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</si>
  <si>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</si>
  <si>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</si>
  <si>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</si>
  <si>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</si>
  <si>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</si>
  <si>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</si>
  <si>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</si>
  <si>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</si>
  <si>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</si>
  <si>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</si>
  <si>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</si>
  <si>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</si>
  <si>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</si>
  <si>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</si>
  <si>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</si>
  <si>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</si>
  <si>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</si>
  <si>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</si>
  <si>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</si>
  <si>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</si>
  <si>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</si>
  <si>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</si>
  <si>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</si>
  <si>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</si>
  <si>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</si>
  <si>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</si>
  <si>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</si>
  <si>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</si>
  <si>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</si>
  <si>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</si>
  <si>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</si>
  <si>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</si>
  <si>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</si>
  <si>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</si>
  <si>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</si>
  <si>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</si>
  <si>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</si>
  <si>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</si>
  <si>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</si>
  <si>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</si>
  <si>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</si>
  <si>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</si>
  <si>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</si>
  <si>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</si>
  <si>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</si>
  <si>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</si>
  <si>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</si>
  <si>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</si>
  <si>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</si>
  <si>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</si>
  <si>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</si>
  <si>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</si>
  <si>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</si>
  <si>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</si>
  <si>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</si>
  <si>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</si>
  <si>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</si>
  <si>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</si>
  <si>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</si>
  <si>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</si>
  <si>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</si>
  <si>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</si>
  <si>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</si>
  <si>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</si>
  <si>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</si>
  <si>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</si>
  <si>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</si>
  <si>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</si>
  <si>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</si>
  <si>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</si>
  <si>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</si>
  <si>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</si>
  <si>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</si>
  <si>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</si>
  <si>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</si>
  <si>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</si>
  <si>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</si>
  <si>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</si>
  <si>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</si>
  <si>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</si>
  <si>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</si>
  <si>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</si>
  <si>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</si>
  <si>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</si>
  <si>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</si>
  <si>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</si>
  <si>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</si>
  <si>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</si>
  <si>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</si>
  <si>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</si>
  <si>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</si>
  <si>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</si>
  <si>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</si>
  <si>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</si>
  <si>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</si>
  <si>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</si>
  <si>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</si>
  <si>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</si>
  <si>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</si>
  <si>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</si>
  <si>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</si>
  <si>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</si>
  <si>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</si>
  <si>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</si>
  <si>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</si>
  <si>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</si>
  <si>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</si>
  <si>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</si>
  <si>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</si>
  <si>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</si>
  <si>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</si>
  <si>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</si>
  <si>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</si>
  <si>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</si>
  <si>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</si>
  <si>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</si>
  <si>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</si>
  <si>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</si>
  <si>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</si>
  <si>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</si>
  <si>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</si>
  <si>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</si>
  <si>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</si>
  <si>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</si>
  <si>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</si>
  <si>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</si>
  <si>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</si>
  <si>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</si>
  <si>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</si>
  <si>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</si>
  <si>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</si>
  <si>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</si>
  <si>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</si>
  <si>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</si>
  <si>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</si>
  <si>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</si>
  <si>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</si>
  <si>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</si>
  <si>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</si>
  <si>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</si>
  <si>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</si>
  <si>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</si>
  <si>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</si>
  <si>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</si>
  <si>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</si>
  <si>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</si>
  <si>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</si>
  <si>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</si>
  <si>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</si>
  <si>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</si>
  <si>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</si>
  <si>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</si>
  <si>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</si>
  <si>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</si>
  <si>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</si>
  <si>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</si>
  <si>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</si>
  <si>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</si>
  <si>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</si>
  <si>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</si>
  <si>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</si>
  <si>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</si>
  <si>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</si>
  <si>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</si>
  <si>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</si>
  <si>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</si>
  <si>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</si>
  <si>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</si>
  <si>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</si>
  <si>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</si>
  <si>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</si>
  <si>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</si>
  <si>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</si>
  <si>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</si>
  <si>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</si>
  <si>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</si>
  <si>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</si>
  <si>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</si>
  <si>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</si>
  <si>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</si>
  <si>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</si>
  <si>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</si>
  <si>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</si>
  <si>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</si>
  <si>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</si>
  <si>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</si>
  <si>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</si>
  <si>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</si>
  <si>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</si>
  <si>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</si>
  <si>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</si>
  <si>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</si>
  <si>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</si>
  <si>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</si>
  <si>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</si>
  <si>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</si>
  <si>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</si>
  <si>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</si>
  <si>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</si>
  <si>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</si>
  <si>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</si>
  <si>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</si>
  <si>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</si>
  <si>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</si>
  <si>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</si>
  <si>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</si>
  <si>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</si>
  <si>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</si>
  <si>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</si>
  <si>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</si>
  <si>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</si>
  <si>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</si>
  <si>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</si>
  <si>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</si>
  <si>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</si>
  <si>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</si>
  <si>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</si>
  <si>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</si>
  <si>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</si>
  <si>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</si>
  <si>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</si>
  <si>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</si>
  <si>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</si>
  <si>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</si>
  <si>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</si>
  <si>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</si>
  <si>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</si>
  <si>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</si>
  <si>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</si>
  <si>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</si>
  <si>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</si>
  <si>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</si>
  <si>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</si>
  <si>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</si>
  <si>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</si>
  <si>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</si>
  <si>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</si>
  <si>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</si>
  <si>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</si>
  <si>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</si>
  <si>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</si>
  <si>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</si>
  <si>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</si>
  <si>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</si>
  <si>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</si>
  <si>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</si>
  <si>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</si>
  <si>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</si>
  <si>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</si>
  <si>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</si>
  <si>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</si>
  <si>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</si>
  <si>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</si>
  <si>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</si>
  <si>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</si>
  <si>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</si>
  <si>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</si>
  <si>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</si>
  <si>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</si>
  <si>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</si>
  <si>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</si>
  <si>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</si>
  <si>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</si>
  <si>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</si>
  <si>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</si>
  <si>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</si>
  <si>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</si>
  <si>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</si>
  <si>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</si>
  <si>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</si>
  <si>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</si>
  <si>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</si>
  <si>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</si>
  <si>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</si>
  <si>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</si>
  <si>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</si>
  <si>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</si>
  <si>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</si>
  <si>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</si>
  <si>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</si>
  <si>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</si>
  <si>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</si>
  <si>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</si>
  <si>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</si>
  <si>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</si>
  <si>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</si>
  <si>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</si>
  <si>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</si>
  <si>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</si>
  <si>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</si>
  <si>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</si>
  <si>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</si>
  <si>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</si>
  <si>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</si>
  <si>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</si>
  <si>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</si>
  <si>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</si>
  <si>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</si>
  <si>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</si>
  <si>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</si>
  <si>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</si>
  <si>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</si>
  <si>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</si>
  <si>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</si>
  <si>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</si>
  <si>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</si>
  <si>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</si>
  <si>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</si>
  <si>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</si>
  <si>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</si>
  <si>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</si>
  <si>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</si>
  <si>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</si>
  <si>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</si>
  <si>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</si>
  <si>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</si>
  <si>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</si>
  <si>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</si>
  <si>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</si>
  <si>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</si>
  <si>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</si>
  <si>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</si>
  <si>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</si>
  <si>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</si>
  <si>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</si>
  <si>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</si>
  <si>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</si>
  <si>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</si>
  <si>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</si>
  <si>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</si>
  <si>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</si>
  <si>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</si>
  <si>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</si>
  <si>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</si>
  <si>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</si>
  <si>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</si>
  <si>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</si>
  <si>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</si>
  <si>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</si>
  <si>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</si>
  <si>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</si>
  <si>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</si>
  <si>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</si>
  <si>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</si>
  <si>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</si>
  <si>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</si>
  <si>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</si>
  <si>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</si>
  <si>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</si>
  <si>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</si>
  <si>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</si>
  <si>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</si>
  <si>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</si>
  <si>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</si>
  <si>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</si>
  <si>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</si>
  <si>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</si>
  <si>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</si>
  <si>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</si>
  <si>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</si>
  <si>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</si>
  <si>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</si>
  <si>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</si>
  <si>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</si>
  <si>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</si>
  <si>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</si>
  <si>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</si>
  <si>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</si>
  <si>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</si>
  <si>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</si>
  <si>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</si>
  <si>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</si>
  <si>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</si>
  <si>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</si>
  <si>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</si>
  <si>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</si>
  <si>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</si>
  <si>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</si>
  <si>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</si>
  <si>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</si>
  <si>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</si>
  <si>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</si>
  <si>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</si>
  <si>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</si>
  <si>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</si>
  <si>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</si>
  <si>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</si>
  <si>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</si>
  <si>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</si>
  <si>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</si>
  <si>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</si>
  <si>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</si>
  <si>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</si>
  <si>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</si>
  <si>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</si>
  <si>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</si>
  <si>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</si>
  <si>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</si>
  <si>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</si>
  <si>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</si>
  <si>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</si>
  <si>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</si>
  <si>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</si>
  <si>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</si>
  <si>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</si>
  <si>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</si>
  <si>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</si>
  <si>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</si>
  <si>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</si>
  <si>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</si>
  <si>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</si>
  <si>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</si>
  <si>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</si>
  <si>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</si>
  <si>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</si>
  <si>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</si>
  <si>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</si>
  <si>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</si>
  <si>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</si>
  <si>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</si>
  <si>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</si>
  <si>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</si>
  <si>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</si>
  <si>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</si>
  <si>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</si>
  <si>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</si>
  <si>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</si>
  <si>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</si>
  <si>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</si>
  <si>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</si>
  <si>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</si>
  <si>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</si>
  <si>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</si>
  <si>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</si>
  <si>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</si>
  <si>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</si>
  <si>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</si>
  <si>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</si>
  <si>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</si>
  <si>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</si>
  <si>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</si>
  <si>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</si>
  <si>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</si>
  <si>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</si>
  <si>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</si>
  <si>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</si>
  <si>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</si>
  <si>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</si>
  <si>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</si>
  <si>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</si>
  <si>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</si>
  <si>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</si>
  <si>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</si>
  <si>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</si>
  <si>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</si>
  <si>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</si>
  <si>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</si>
  <si>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</si>
  <si>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</si>
  <si>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</si>
  <si>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</si>
  <si>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</si>
  <si>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</si>
  <si>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</si>
  <si>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</si>
  <si>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</si>
  <si>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</si>
  <si>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</si>
  <si>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</si>
  <si>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</si>
  <si>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</si>
  <si>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</si>
  <si>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</si>
  <si>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</si>
  <si>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</si>
  <si>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</si>
  <si>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</si>
  <si>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</si>
  <si>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</si>
  <si>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</si>
  <si>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</si>
  <si>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</si>
  <si>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</si>
  <si>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</si>
  <si>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</si>
  <si>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</si>
  <si>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</si>
  <si>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</si>
  <si>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</si>
  <si>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</si>
  <si>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</si>
  <si>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</si>
  <si>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</si>
  <si>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</si>
  <si>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</si>
  <si>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</si>
  <si>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</si>
  <si>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</si>
  <si>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</si>
  <si>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</si>
  <si>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</si>
  <si>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</si>
  <si>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</si>
  <si>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</si>
  <si>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</si>
  <si>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</si>
  <si>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</si>
  <si>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</si>
  <si>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</si>
  <si>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</si>
  <si>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</si>
  <si>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</si>
  <si>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</si>
  <si>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</si>
  <si>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</si>
  <si>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</si>
  <si>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</si>
  <si>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</si>
  <si>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</si>
  <si>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</si>
  <si>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</si>
  <si>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</si>
  <si>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</si>
  <si>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</si>
  <si>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</si>
  <si>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</si>
  <si>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</si>
  <si>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</si>
  <si>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</si>
  <si>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</si>
  <si>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</si>
  <si>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</si>
  <si>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</si>
  <si>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</si>
  <si>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</si>
  <si>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</si>
  <si>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</si>
  <si>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</si>
  <si>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</si>
  <si>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</si>
  <si>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</si>
  <si>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</si>
  <si>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</si>
  <si>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</si>
  <si>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</si>
  <si>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</si>
  <si>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</si>
  <si>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</si>
  <si>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</si>
  <si>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</si>
  <si>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</si>
  <si>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</si>
  <si>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</si>
  <si>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</si>
  <si>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</si>
  <si>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</si>
  <si>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</si>
  <si>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</si>
  <si>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</si>
  <si>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</si>
  <si>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</si>
  <si>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</si>
  <si>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</si>
  <si>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</si>
  <si>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</si>
  <si>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</si>
  <si>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</si>
  <si>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</si>
  <si>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</si>
  <si>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</si>
  <si>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</si>
  <si>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</si>
  <si>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</si>
  <si>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</si>
  <si>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</si>
  <si>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</si>
  <si>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</si>
  <si>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</si>
  <si>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</si>
  <si>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</si>
  <si>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</si>
  <si>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</si>
  <si>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</si>
  <si>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</si>
  <si>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</si>
  <si>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</si>
  <si>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</si>
  <si>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</si>
  <si>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</si>
  <si>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</si>
  <si>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</si>
  <si>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</si>
  <si>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</si>
  <si>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</si>
  <si>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</si>
  <si>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</si>
  <si>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</si>
  <si>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</si>
  <si>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</si>
  <si>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</si>
  <si>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</si>
  <si>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</si>
  <si>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</si>
  <si>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</si>
  <si>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</si>
  <si>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</si>
  <si>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</si>
  <si>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</si>
  <si>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</si>
  <si>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</si>
  <si>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</si>
  <si>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</si>
  <si>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</si>
  <si>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</si>
  <si>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</si>
  <si>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</si>
  <si>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</si>
  <si>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</si>
  <si>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</si>
  <si>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</si>
  <si>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</si>
  <si>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</si>
  <si>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</si>
  <si>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</si>
  <si>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</si>
  <si>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</si>
  <si>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</si>
  <si>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</si>
  <si>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</si>
  <si>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</si>
  <si>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</si>
  <si>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</si>
  <si>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</si>
  <si>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</si>
  <si>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</si>
  <si>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</si>
  <si>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</si>
  <si>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</si>
  <si>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</si>
  <si>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</si>
  <si>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</si>
  <si>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</si>
  <si>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</si>
  <si>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</si>
  <si>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</si>
  <si>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</si>
  <si>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</si>
  <si>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</si>
  <si>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</si>
  <si>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</si>
  <si>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</si>
  <si>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</si>
  <si>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</si>
  <si>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</si>
  <si>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</si>
  <si>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</si>
  <si>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</si>
  <si>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</si>
  <si>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</si>
  <si>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</si>
  <si>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</si>
  <si>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</si>
  <si>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</si>
  <si>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</si>
  <si>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</si>
  <si>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</si>
  <si>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</si>
  <si>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</si>
  <si>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</si>
  <si>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</si>
  <si>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</si>
  <si>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</si>
  <si>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</si>
  <si>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</si>
  <si>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</si>
  <si>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</si>
  <si>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</si>
  <si>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</si>
  <si>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</si>
  <si>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</si>
  <si>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</si>
  <si>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</si>
  <si>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</si>
  <si>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</si>
  <si>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</si>
  <si>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</si>
  <si>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</si>
  <si>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</si>
  <si>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</si>
  <si>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</si>
  <si>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</si>
  <si>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</si>
  <si>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</si>
  <si>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</si>
  <si>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</si>
  <si>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</si>
  <si>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</si>
  <si>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</si>
  <si>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</si>
  <si>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</si>
  <si>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</si>
  <si>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</si>
  <si>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</si>
  <si>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</si>
  <si>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</si>
  <si>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</si>
  <si>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</si>
  <si>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</si>
  <si>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</si>
  <si>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</si>
  <si>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</si>
  <si>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</si>
  <si>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</si>
  <si>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</si>
  <si>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</si>
  <si>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</si>
  <si>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</si>
  <si>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</si>
  <si>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</si>
  <si>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</si>
  <si>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</si>
  <si>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</si>
  <si>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</si>
  <si>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</si>
  <si>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</si>
  <si>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</si>
  <si>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</si>
  <si>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</si>
  <si>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</si>
  <si>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</si>
  <si>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</si>
  <si>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</si>
  <si>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</si>
  <si>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</si>
  <si>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</si>
  <si>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</si>
  <si>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</si>
  <si>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</si>
  <si>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</si>
  <si>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</si>
  <si>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</si>
  <si>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</si>
  <si>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</si>
  <si>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</si>
  <si>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</si>
  <si>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</si>
  <si>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</si>
  <si>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</si>
  <si>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</si>
  <si>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</si>
  <si>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</si>
  <si>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</si>
  <si>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</si>
  <si>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</si>
  <si>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</si>
  <si>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</si>
  <si>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</si>
  <si>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</si>
  <si>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</si>
  <si>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</si>
  <si>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</si>
  <si>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</si>
  <si>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</si>
  <si>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</si>
  <si>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</si>
  <si>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</si>
  <si>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</si>
  <si>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</si>
  <si>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</si>
  <si>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</si>
  <si>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</si>
  <si>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</si>
  <si>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</si>
  <si>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</si>
  <si>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</si>
  <si>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</si>
  <si>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</si>
  <si>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</si>
  <si>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</si>
  <si>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</si>
  <si>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</si>
  <si>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</si>
  <si>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</si>
  <si>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</si>
  <si>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</si>
  <si>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</si>
  <si>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</si>
  <si>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</si>
  <si>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</si>
  <si>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</si>
  <si>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</si>
  <si>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</si>
  <si>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</si>
  <si>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</si>
  <si>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</si>
  <si>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</si>
  <si>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</si>
  <si>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</si>
  <si>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</si>
  <si>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</si>
  <si>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</si>
  <si>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</si>
  <si>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</si>
  <si>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</si>
  <si>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</si>
  <si>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</si>
  <si>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</si>
  <si>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</si>
  <si>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</si>
  <si>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</si>
  <si>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</si>
  <si>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</si>
  <si>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</si>
  <si>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</si>
  <si>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</si>
  <si>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</si>
  <si>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</si>
  <si>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</si>
  <si>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</si>
  <si>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</si>
  <si>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</si>
  <si>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</si>
  <si>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</si>
  <si>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</si>
  <si>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</si>
  <si>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</si>
  <si>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</si>
  <si>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</si>
  <si>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</si>
  <si>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</si>
  <si>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</si>
  <si>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</si>
  <si>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</si>
  <si>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</si>
  <si>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</si>
  <si>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</si>
  <si>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</si>
  <si>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</si>
  <si>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</si>
  <si>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</si>
  <si>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</si>
  <si>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</si>
  <si>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</si>
  <si>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</si>
  <si>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</si>
  <si>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</si>
  <si>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</si>
  <si>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</si>
  <si>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</si>
  <si>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</si>
  <si>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</si>
  <si>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</si>
  <si>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</si>
  <si>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</si>
  <si>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</si>
  <si>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</si>
  <si>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</si>
  <si>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</si>
  <si>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</si>
  <si>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</si>
  <si>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</si>
  <si>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</si>
  <si>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</si>
  <si>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</si>
  <si>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</si>
  <si>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</si>
  <si>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</si>
  <si>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</si>
  <si>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</si>
  <si>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</si>
  <si>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</si>
  <si>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</si>
  <si>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</si>
  <si>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</si>
  <si>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</si>
  <si>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</si>
  <si>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</si>
  <si>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</si>
  <si>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</si>
  <si>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</si>
  <si>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</si>
  <si>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</si>
  <si>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</si>
  <si>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</si>
  <si>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</si>
  <si>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</si>
  <si>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</si>
  <si>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</si>
  <si>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</si>
  <si>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</si>
  <si>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</si>
  <si>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</si>
  <si>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</si>
  <si>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</si>
  <si>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</si>
  <si>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</si>
  <si>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</si>
  <si>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</si>
  <si>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</si>
  <si>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</si>
  <si>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</si>
  <si>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</si>
  <si>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</si>
  <si>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</si>
  <si>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</si>
  <si>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</si>
  <si>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</si>
  <si>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</si>
  <si>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</si>
  <si>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</si>
  <si>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</si>
  <si>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</si>
  <si>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</si>
  <si>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</si>
  <si>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</si>
  <si>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</si>
  <si>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</si>
  <si>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</si>
  <si>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</si>
  <si>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</si>
  <si>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</si>
  <si>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</si>
  <si>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</si>
  <si>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</si>
  <si>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</si>
  <si>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</si>
  <si>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</si>
  <si>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</si>
  <si>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</si>
  <si>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</si>
  <si>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</si>
  <si>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</si>
  <si>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</si>
  <si>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</si>
  <si>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</si>
  <si>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</si>
  <si>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</si>
  <si>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</si>
  <si>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</si>
  <si>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</si>
  <si>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</si>
  <si>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</si>
  <si>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</si>
  <si>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</si>
  <si>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</si>
  <si>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</si>
  <si>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</si>
  <si>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</si>
  <si>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</si>
  <si>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</si>
  <si>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</si>
  <si>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</si>
  <si>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</si>
  <si>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</si>
  <si>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</si>
  <si>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</si>
  <si>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</si>
  <si>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</si>
  <si>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</si>
  <si>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</si>
  <si>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</si>
  <si>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</si>
  <si>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</si>
  <si>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</si>
  <si>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</si>
  <si>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</si>
  <si>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</si>
  <si>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</si>
  <si>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</si>
  <si>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</si>
  <si>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</si>
  <si>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</si>
  <si>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</si>
  <si>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</si>
  <si>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</si>
  <si>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</si>
  <si>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</si>
  <si>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</si>
  <si>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</si>
  <si>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</si>
  <si>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</si>
  <si>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</si>
  <si>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</si>
  <si>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</si>
  <si>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</si>
  <si>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</si>
  <si>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</si>
  <si>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</si>
  <si>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</si>
  <si>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</si>
  <si>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</si>
  <si>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</si>
  <si>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</si>
  <si>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</si>
  <si>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</si>
  <si>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</si>
  <si>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</si>
  <si>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</si>
  <si>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</si>
  <si>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</si>
  <si>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</si>
  <si>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</si>
  <si>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</si>
  <si>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</si>
  <si>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</si>
  <si>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</si>
  <si>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</si>
  <si>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</si>
  <si>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</si>
  <si>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</si>
  <si>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</si>
  <si>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</si>
  <si>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</si>
  <si>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</si>
  <si>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</si>
  <si>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</si>
  <si>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</si>
  <si>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</si>
  <si>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</si>
  <si>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</si>
  <si>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</si>
  <si>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</si>
  <si>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</si>
  <si>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</si>
  <si>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</si>
  <si>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</si>
  <si>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</si>
  <si>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</si>
  <si>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</si>
  <si>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</si>
  <si>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</si>
  <si>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</si>
  <si>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</si>
  <si>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</si>
  <si>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</si>
  <si>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</si>
  <si>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</si>
  <si>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</si>
  <si>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</si>
  <si>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</si>
  <si>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</si>
  <si>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</si>
  <si>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</si>
  <si>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</si>
  <si>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</si>
  <si>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</si>
  <si>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</si>
  <si>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</si>
  <si>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</si>
  <si>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</si>
  <si>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</si>
  <si>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</si>
  <si>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</si>
  <si>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</si>
  <si>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</si>
  <si>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</si>
  <si>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</si>
  <si>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</si>
  <si>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</si>
  <si>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</si>
  <si>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</si>
  <si>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</si>
  <si>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</si>
  <si>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</si>
  <si>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</si>
  <si>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</si>
  <si>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</si>
  <si>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</si>
  <si>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</si>
  <si>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</si>
  <si>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</si>
  <si>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</si>
  <si>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</si>
  <si>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</si>
  <si>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</si>
  <si>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</si>
  <si>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</si>
  <si>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</si>
  <si>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</si>
  <si>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</si>
  <si>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</si>
  <si>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</si>
  <si>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</si>
  <si>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</si>
  <si>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</si>
  <si>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</si>
  <si>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</si>
  <si>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</si>
  <si>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</si>
  <si>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</si>
  <si>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</si>
  <si>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</si>
  <si>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</si>
  <si>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</si>
  <si>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</si>
  <si>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</si>
  <si>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</si>
  <si>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</si>
  <si>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</si>
  <si>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</si>
  <si>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</si>
  <si>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</si>
  <si>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</si>
  <si>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</si>
  <si>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</si>
  <si>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</si>
  <si>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</si>
  <si>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</si>
  <si>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</si>
  <si>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</si>
  <si>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</si>
  <si>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</si>
  <si>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</si>
  <si>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</si>
  <si>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</si>
  <si>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</si>
  <si>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</si>
  <si>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</si>
  <si>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</si>
  <si>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</si>
  <si>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</si>
  <si>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</si>
  <si>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</si>
  <si>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</si>
  <si>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</si>
  <si>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</si>
  <si>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</si>
  <si>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</si>
  <si>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</si>
  <si>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</si>
  <si>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</si>
  <si>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</si>
  <si>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</si>
  <si>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</si>
  <si>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</si>
  <si>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</si>
  <si>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</si>
  <si>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</si>
  <si>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</si>
  <si>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</si>
  <si>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</si>
  <si>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</si>
  <si>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</si>
  <si>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</si>
  <si>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</si>
  <si>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</si>
  <si>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</si>
  <si>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</si>
  <si>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</si>
  <si>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</si>
  <si>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</si>
  <si>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</si>
  <si>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</si>
  <si>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</si>
  <si>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</si>
  <si>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</si>
  <si>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</si>
  <si>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</si>
  <si>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</si>
  <si>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</si>
  <si>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</si>
  <si>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</si>
  <si>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</si>
  <si>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</si>
  <si>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</si>
  <si>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</si>
  <si>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</si>
  <si>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</si>
  <si>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</si>
  <si>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</si>
  <si>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</si>
  <si>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</si>
  <si>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</si>
  <si>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</si>
  <si>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</si>
  <si>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</si>
  <si>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</si>
  <si>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</si>
  <si>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</si>
  <si>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</si>
  <si>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</si>
  <si>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</si>
  <si>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</si>
  <si>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</si>
  <si>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</si>
  <si>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</si>
  <si>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</si>
  <si>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</si>
  <si>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</si>
  <si>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</si>
  <si>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</si>
  <si>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</si>
  <si>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</si>
  <si>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</si>
  <si>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</si>
  <si>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</si>
  <si>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</si>
  <si>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</si>
  <si>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</si>
  <si>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</si>
  <si>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</si>
  <si>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</si>
  <si>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</si>
  <si>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</si>
  <si>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</si>
  <si>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</si>
  <si>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</si>
  <si>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</si>
  <si>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</si>
  <si>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</si>
  <si>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</si>
  <si>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</si>
  <si>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</si>
  <si>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</si>
  <si>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</si>
  <si>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</si>
  <si>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</si>
  <si>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</si>
  <si>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</si>
  <si>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</si>
  <si>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</si>
  <si>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</si>
  <si>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</si>
  <si>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</si>
  <si>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</si>
  <si>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</si>
  <si>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</si>
  <si>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</si>
  <si>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</si>
  <si>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</si>
  <si>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</si>
  <si>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</si>
  <si>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</si>
  <si>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</si>
  <si>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</si>
  <si>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</si>
  <si>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</si>
  <si>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</si>
  <si>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</si>
  <si>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</si>
  <si>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</si>
  <si>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</si>
  <si>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</si>
  <si>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</si>
  <si>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</si>
  <si>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</si>
  <si>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</si>
  <si>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</si>
  <si>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</si>
  <si>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</si>
  <si>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</si>
  <si>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</si>
  <si>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</si>
  <si>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</si>
  <si>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</si>
  <si>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</si>
  <si>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</si>
  <si>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</si>
  <si>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</si>
  <si>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</si>
  <si>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</si>
  <si>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</si>
  <si>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</si>
  <si>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</si>
  <si>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</si>
  <si>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</si>
  <si>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</si>
  <si>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</si>
  <si>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</si>
  <si>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</si>
  <si>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</si>
  <si>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</si>
  <si>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</si>
  <si>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</si>
  <si>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</si>
  <si>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</si>
  <si>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</si>
  <si>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</si>
  <si>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</si>
  <si>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</si>
  <si>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</si>
  <si>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</si>
  <si>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</si>
  <si>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</si>
  <si>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</si>
  <si>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</si>
  <si>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</si>
  <si>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</si>
  <si>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</si>
  <si>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</si>
  <si>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</si>
  <si>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</si>
  <si>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</si>
  <si>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</si>
  <si>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</si>
  <si>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</si>
  <si>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</si>
  <si>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</si>
  <si>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</si>
  <si>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</si>
  <si>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</si>
  <si>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</si>
  <si>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</si>
  <si>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</si>
  <si>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</si>
  <si>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</si>
  <si>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</si>
  <si>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</si>
  <si>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</si>
  <si>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</si>
  <si>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</si>
  <si>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</si>
  <si>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</si>
  <si>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</si>
  <si>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</si>
  <si>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</si>
  <si>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</si>
  <si>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</si>
  <si>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</si>
  <si>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</si>
  <si>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</si>
  <si>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</si>
  <si>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</si>
  <si>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</si>
  <si>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</si>
  <si>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</si>
  <si>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</si>
  <si>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</si>
  <si>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</si>
  <si>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</si>
  <si>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</si>
  <si>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</si>
  <si>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</si>
  <si>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</si>
  <si>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</si>
  <si>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</si>
  <si>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</si>
  <si>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</si>
  <si>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</si>
  <si>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</si>
  <si>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</si>
  <si>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</si>
  <si>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</si>
  <si>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</si>
  <si>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</si>
  <si>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</si>
  <si>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</si>
  <si>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</si>
  <si>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</si>
  <si>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</si>
  <si>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</si>
  <si>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</si>
  <si>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</si>
  <si>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</si>
  <si>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</si>
  <si>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</si>
  <si>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</si>
  <si>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</si>
  <si>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</si>
  <si>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</si>
  <si>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</si>
  <si>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</si>
  <si>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</si>
  <si>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</si>
  <si>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</si>
  <si>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</si>
  <si>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</si>
  <si>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</si>
  <si>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</si>
  <si>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</si>
  <si>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</si>
  <si>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</si>
  <si>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</si>
  <si>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</si>
  <si>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</si>
  <si>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</si>
  <si>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</si>
  <si>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</si>
  <si>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</si>
  <si>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</si>
  <si>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</si>
  <si>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</si>
  <si>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</si>
  <si>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</si>
  <si>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</si>
  <si>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</si>
  <si>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</si>
  <si>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</si>
  <si>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</si>
  <si>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</si>
  <si>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</si>
  <si>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</si>
  <si>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</si>
  <si>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</si>
  <si>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</si>
  <si>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</si>
  <si>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</si>
  <si>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</si>
  <si>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</si>
  <si>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</si>
  <si>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</si>
  <si>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</si>
  <si>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</si>
  <si>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</si>
  <si>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</si>
  <si>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</si>
  <si>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</si>
  <si>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</si>
  <si>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</si>
  <si>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</si>
  <si>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</si>
  <si>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</si>
  <si>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</si>
  <si>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</si>
  <si>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</si>
  <si>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</si>
  <si>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</si>
  <si>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</si>
  <si>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</si>
  <si>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</si>
  <si>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</si>
  <si>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</si>
  <si>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</si>
  <si>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</si>
  <si>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</si>
  <si>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</si>
  <si>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</si>
  <si>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</si>
  <si>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</si>
  <si>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</si>
  <si>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</si>
  <si>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</si>
  <si>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</si>
  <si>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</si>
  <si>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</si>
  <si>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</si>
  <si>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</si>
  <si>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</si>
  <si>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</si>
  <si>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</si>
  <si>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</si>
  <si>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</si>
  <si>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</si>
  <si>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</si>
  <si>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</si>
  <si>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</si>
  <si>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</si>
  <si>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</si>
  <si>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</si>
  <si>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</si>
  <si>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</si>
  <si>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</si>
  <si>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</si>
  <si>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</si>
  <si>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</si>
  <si>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</si>
  <si>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</si>
  <si>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</si>
  <si>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</si>
  <si>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</si>
  <si>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</si>
  <si>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</si>
  <si>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</si>
  <si>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</si>
  <si>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</si>
  <si>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</si>
  <si>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</si>
  <si>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</si>
  <si>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</si>
  <si>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</si>
  <si>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</si>
  <si>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</si>
  <si>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</si>
  <si>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</si>
  <si>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</si>
  <si>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</si>
  <si>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</si>
  <si>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</si>
  <si>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</si>
  <si>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</si>
  <si>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</si>
  <si>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</si>
  <si>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</si>
  <si>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</si>
  <si>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</si>
  <si>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</si>
  <si>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</si>
  <si>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</si>
  <si>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</si>
  <si>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</si>
  <si>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</si>
  <si>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</si>
  <si>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</si>
  <si>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</si>
  <si>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</si>
  <si>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</si>
  <si>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</si>
  <si>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</si>
  <si>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</si>
  <si>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</si>
  <si>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</si>
  <si>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</si>
  <si>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</si>
  <si>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</si>
  <si>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</si>
  <si>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</si>
  <si>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</si>
  <si>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</si>
  <si>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</si>
  <si>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</si>
  <si>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</si>
  <si>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</si>
  <si>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</si>
  <si>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</si>
  <si>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</si>
  <si>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</si>
  <si>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</si>
  <si>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</si>
  <si>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</si>
  <si>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</si>
  <si>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</si>
  <si>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</si>
  <si>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</si>
  <si>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</si>
  <si>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</si>
  <si>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</si>
  <si>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</si>
  <si>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</si>
  <si>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</si>
  <si>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</si>
  <si>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</si>
  <si>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</si>
  <si>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</si>
  <si>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</si>
  <si>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</si>
  <si>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</si>
  <si>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</si>
  <si>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</si>
  <si>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</si>
  <si>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</si>
  <si>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</si>
  <si>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</si>
  <si>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</si>
  <si>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</si>
  <si>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</si>
  <si>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</si>
  <si>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</si>
  <si>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</si>
  <si>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</si>
  <si>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</si>
  <si>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</si>
  <si>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</si>
  <si>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</si>
  <si>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</si>
  <si>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</si>
  <si>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</si>
  <si>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</si>
  <si>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</si>
  <si>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</si>
  <si>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</si>
  <si>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</si>
  <si>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</si>
  <si>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</si>
  <si>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</si>
  <si>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</si>
  <si>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</si>
  <si>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</si>
  <si>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</si>
  <si>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</si>
  <si>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</si>
  <si>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</si>
  <si>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</si>
  <si>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</si>
  <si>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</si>
  <si>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</si>
  <si>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</si>
  <si>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</si>
  <si>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</si>
  <si>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</si>
  <si>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</si>
  <si>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</si>
  <si>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</si>
  <si>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</si>
  <si>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</si>
  <si>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</si>
  <si>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</si>
  <si>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</si>
  <si>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</si>
  <si>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</si>
  <si>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</si>
  <si>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</si>
  <si>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</si>
  <si>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</si>
  <si>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</si>
  <si>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</si>
  <si>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</si>
  <si>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</si>
  <si>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</si>
  <si>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</si>
  <si>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</si>
  <si>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</si>
  <si>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</si>
  <si>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</si>
  <si>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</si>
  <si>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</si>
  <si>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</si>
  <si>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</si>
  <si>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</si>
  <si>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</si>
  <si>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</si>
  <si>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</si>
  <si>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</si>
  <si>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</si>
  <si>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</si>
  <si>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</si>
  <si>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</si>
  <si>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</si>
  <si>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</si>
  <si>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</si>
  <si>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</si>
  <si>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</si>
  <si>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</si>
  <si>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</si>
  <si>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</si>
  <si>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</si>
  <si>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</si>
  <si>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</si>
  <si>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</si>
  <si>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</si>
  <si>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</si>
  <si>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</si>
  <si>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</si>
  <si>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</si>
  <si>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</si>
  <si>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</si>
  <si>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</si>
  <si>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</si>
  <si>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</si>
  <si>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</si>
  <si>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</si>
  <si>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</si>
  <si>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</si>
  <si>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</si>
  <si>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</si>
  <si>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</si>
  <si>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</si>
  <si>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</si>
  <si>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</si>
  <si>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</si>
  <si>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</si>
  <si>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</si>
  <si>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</si>
  <si>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</si>
  <si>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</si>
  <si>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</si>
  <si>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</si>
  <si>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</si>
  <si>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</si>
  <si>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</si>
  <si>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</si>
  <si>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</si>
  <si>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</si>
  <si>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</si>
  <si>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</si>
  <si>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</si>
  <si>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</si>
  <si>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</si>
  <si>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</si>
  <si>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</si>
  <si>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</si>
  <si>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</si>
  <si>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</si>
  <si>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</si>
  <si>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</si>
  <si>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</si>
  <si>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</si>
  <si>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</si>
  <si>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</si>
  <si>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</si>
  <si>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</si>
  <si>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</si>
  <si>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</si>
  <si>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</si>
  <si>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</si>
  <si>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</si>
  <si>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</si>
  <si>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</si>
  <si>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</si>
  <si>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</si>
  <si>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</si>
  <si>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</si>
  <si>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</si>
  <si>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</si>
  <si>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</si>
  <si>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</si>
  <si>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</si>
  <si>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</si>
  <si>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</si>
  <si>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</si>
  <si>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</si>
  <si>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</si>
  <si>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</si>
  <si>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</si>
  <si>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</si>
  <si>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</si>
  <si>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</si>
  <si>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</si>
  <si>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</si>
  <si>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</si>
  <si>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</si>
  <si>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</si>
  <si>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</si>
  <si>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</si>
  <si>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</si>
  <si>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</si>
  <si>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</si>
  <si>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</si>
  <si>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</si>
  <si>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</si>
  <si>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</si>
  <si>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</si>
  <si>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</si>
  <si>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</si>
  <si>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</si>
  <si>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</si>
  <si>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</si>
  <si>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</si>
  <si>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</si>
  <si>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</si>
  <si>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</si>
  <si>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</si>
  <si>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</si>
  <si>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</si>
  <si>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</si>
  <si>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</si>
  <si>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</si>
  <si>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</si>
  <si>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</si>
  <si>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</si>
  <si>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</si>
  <si>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</si>
  <si>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</si>
  <si>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</si>
  <si>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</si>
  <si>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</si>
  <si>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</si>
  <si>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</si>
  <si>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</si>
  <si>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</si>
  <si>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</si>
  <si>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</si>
  <si>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</si>
  <si>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</si>
  <si>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</si>
  <si>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</si>
  <si>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</si>
  <si>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</si>
  <si>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</si>
  <si>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</si>
  <si>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</si>
  <si>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</si>
  <si>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</si>
  <si>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</si>
  <si>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</si>
  <si>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</si>
  <si>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</si>
  <si>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</si>
  <si>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</si>
  <si>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</si>
  <si>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</si>
  <si>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</si>
  <si>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</si>
  <si>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</si>
  <si>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</si>
  <si>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</si>
  <si>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</si>
  <si>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</si>
  <si>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</si>
  <si>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</si>
  <si>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</si>
  <si>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</si>
  <si>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</si>
  <si>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</si>
  <si>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</si>
  <si>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</si>
  <si>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</si>
  <si>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</si>
  <si>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</si>
  <si>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</si>
  <si>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</si>
  <si>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</si>
  <si>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</si>
  <si>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</si>
  <si>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</si>
  <si>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</si>
  <si>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</si>
  <si>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</si>
  <si>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</si>
  <si>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</si>
  <si>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</si>
  <si>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</si>
  <si>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</si>
  <si>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</si>
  <si>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</si>
  <si>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</si>
  <si>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</si>
  <si>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</si>
  <si>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</si>
  <si>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</si>
  <si>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</si>
  <si>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</si>
  <si>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</si>
  <si>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</si>
  <si>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</si>
  <si>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</si>
  <si>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</si>
  <si>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</si>
  <si>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</si>
  <si>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</si>
  <si>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</si>
  <si>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</si>
  <si>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</si>
  <si>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</si>
  <si>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</si>
  <si>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</si>
  <si>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</si>
  <si>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</si>
  <si>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</si>
  <si>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</si>
  <si>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</si>
  <si>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</si>
  <si>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</si>
  <si>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</si>
  <si>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</si>
  <si>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</si>
  <si>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</si>
  <si>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</si>
  <si>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</si>
  <si>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</si>
  <si>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</si>
  <si>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</si>
  <si>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</si>
  <si>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</si>
  <si>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</si>
  <si>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</si>
  <si>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</si>
  <si>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</si>
  <si>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</si>
  <si>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</si>
  <si>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</si>
  <si>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</si>
  <si>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</si>
  <si>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</si>
  <si>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</si>
  <si>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</si>
  <si>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</si>
  <si>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</si>
  <si>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</si>
  <si>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</si>
  <si>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</si>
  <si>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</si>
  <si>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</si>
  <si>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</si>
  <si>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</si>
  <si>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</si>
  <si>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</si>
  <si>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</si>
  <si>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</si>
  <si>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</si>
  <si>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</si>
  <si>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</si>
  <si>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</si>
  <si>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</si>
  <si>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</si>
  <si>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</si>
  <si>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</si>
  <si>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</si>
  <si>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</si>
  <si>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</si>
  <si>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</si>
  <si>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</si>
  <si>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</si>
  <si>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</si>
  <si>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</si>
  <si>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</si>
  <si>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</si>
  <si>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</si>
  <si>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</si>
  <si>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</si>
  <si>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</si>
  <si>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</si>
  <si>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</si>
  <si>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</si>
  <si>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</si>
  <si>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</si>
  <si>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</si>
  <si>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</si>
  <si>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</si>
  <si>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</si>
  <si>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</si>
  <si>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</si>
  <si>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</si>
  <si>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</si>
  <si>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</si>
  <si>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</si>
  <si>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</si>
  <si>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</si>
  <si>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</si>
  <si>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</si>
  <si>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</si>
  <si>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</si>
  <si>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</si>
  <si>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</si>
  <si>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</si>
  <si>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</si>
  <si>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</si>
  <si>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</si>
  <si>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</si>
  <si>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</si>
  <si>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</si>
  <si>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</si>
  <si>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</si>
  <si>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</si>
  <si>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</si>
  <si>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</si>
  <si>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</si>
  <si>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</si>
  <si>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</si>
  <si>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</si>
  <si>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</si>
  <si>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</si>
  <si>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</si>
  <si>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</si>
  <si>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</si>
  <si>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</si>
  <si>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</si>
  <si>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</si>
  <si>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</si>
  <si>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</si>
  <si>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</si>
  <si>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</si>
  <si>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</si>
  <si>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</si>
  <si>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</si>
  <si>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</si>
  <si>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</si>
  <si>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</si>
  <si>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</si>
  <si>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</si>
  <si>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</si>
  <si>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</si>
  <si>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</si>
  <si>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</si>
  <si>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</si>
  <si>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</si>
  <si>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</si>
  <si>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</si>
  <si>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</si>
  <si>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</si>
  <si>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</si>
  <si>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</si>
  <si>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</si>
  <si>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</si>
  <si>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</si>
  <si>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</si>
  <si>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</si>
  <si>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</si>
  <si>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</si>
  <si>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</si>
  <si>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</si>
  <si>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</si>
  <si>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</si>
  <si>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</si>
  <si>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</si>
  <si>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</si>
  <si>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</si>
  <si>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</si>
  <si>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</si>
  <si>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</si>
  <si>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</si>
  <si>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</si>
  <si>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</si>
  <si>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</si>
  <si>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</si>
  <si>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</si>
  <si>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</si>
  <si>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</si>
  <si>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</si>
  <si>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</si>
  <si>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</si>
  <si>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</si>
  <si>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</si>
  <si>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</si>
  <si>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</si>
  <si>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</si>
  <si>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</si>
  <si>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</si>
  <si>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</si>
  <si>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</si>
  <si>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</si>
  <si>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</si>
  <si>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</si>
  <si>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</si>
  <si>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</si>
  <si>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</si>
  <si>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</si>
  <si>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</si>
  <si>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</si>
  <si>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</si>
  <si>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</si>
  <si>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</si>
  <si>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</si>
  <si>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</si>
  <si>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</si>
  <si>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</si>
  <si>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</si>
  <si>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</si>
  <si>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</si>
  <si>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</si>
  <si>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</si>
  <si>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</si>
  <si>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</si>
  <si>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</si>
  <si>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</si>
  <si>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</si>
  <si>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</si>
  <si>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</si>
  <si>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</si>
  <si>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</si>
  <si>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</si>
  <si>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</si>
  <si>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</si>
  <si>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</si>
  <si>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</si>
  <si>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</si>
  <si>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</si>
  <si>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</si>
  <si>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</si>
  <si>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</si>
  <si>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</si>
  <si>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</si>
  <si>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</si>
  <si>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</si>
  <si>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</si>
  <si>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</si>
  <si>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</si>
  <si>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</si>
  <si>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</si>
  <si>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</si>
  <si>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</si>
  <si>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</si>
  <si>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</si>
  <si>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</si>
  <si>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</si>
  <si>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</si>
  <si>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</si>
  <si>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</si>
  <si>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</si>
  <si>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</si>
  <si>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</si>
  <si>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</si>
  <si>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</si>
  <si>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</si>
  <si>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</si>
  <si>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</si>
  <si>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</si>
  <si>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</si>
  <si>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</si>
  <si>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</si>
  <si>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</si>
  <si>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</si>
  <si>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</si>
  <si>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</si>
  <si>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</si>
  <si>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</si>
  <si>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</si>
  <si>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</si>
  <si>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</si>
  <si>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</si>
  <si>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</si>
  <si>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</si>
  <si>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</si>
  <si>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</si>
  <si>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</si>
  <si>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</si>
  <si>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</si>
  <si>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</si>
  <si>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</si>
  <si>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</si>
  <si>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</si>
  <si>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</si>
  <si>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</si>
  <si>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</si>
  <si>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</si>
  <si>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</si>
  <si>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</si>
  <si>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</si>
  <si>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</si>
  <si>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</si>
  <si>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</si>
  <si>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</si>
  <si>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</si>
  <si>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</si>
  <si>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</si>
  <si>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</si>
  <si>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</si>
  <si>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</si>
  <si>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</si>
  <si>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</si>
  <si>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</si>
  <si>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</si>
  <si>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</si>
  <si>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</si>
  <si>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</si>
  <si>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</si>
  <si>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</si>
  <si>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</si>
  <si>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</si>
  <si>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</si>
  <si>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</si>
  <si>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</si>
  <si>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</si>
  <si>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</si>
  <si>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</si>
  <si>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</si>
  <si>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</si>
  <si>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</si>
  <si>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</si>
  <si>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</si>
  <si>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</si>
  <si>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</si>
  <si>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</si>
  <si>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</si>
  <si>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</si>
  <si>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</si>
  <si>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</si>
  <si>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</si>
  <si>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</si>
  <si>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</si>
  <si>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</si>
  <si>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</si>
  <si>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</si>
  <si>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</si>
  <si>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</si>
  <si>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</si>
  <si>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</si>
  <si>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</si>
  <si>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</si>
  <si>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</si>
  <si>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</si>
  <si>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</si>
  <si>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</si>
  <si>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</si>
  <si>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</si>
  <si>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</si>
  <si>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</si>
  <si>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</si>
  <si>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</si>
  <si>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</si>
  <si>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</si>
  <si>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</si>
  <si>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</si>
  <si>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</si>
  <si>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</si>
  <si>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</si>
  <si>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</si>
  <si>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</si>
  <si>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</si>
  <si>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</si>
  <si>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</si>
  <si>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</si>
  <si>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</si>
  <si>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</si>
  <si>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</si>
  <si>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</si>
  <si>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</si>
  <si>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</si>
  <si>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</si>
  <si>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</si>
  <si>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</si>
  <si>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</si>
  <si>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</si>
  <si>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</si>
  <si>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</si>
  <si>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</si>
  <si>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</si>
  <si>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</si>
  <si>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</si>
  <si>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</si>
  <si>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</si>
  <si>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</si>
  <si>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</si>
  <si>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</si>
  <si>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</si>
  <si>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</si>
  <si>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</si>
  <si>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</si>
  <si>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</si>
  <si>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</si>
  <si>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</si>
  <si>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</si>
  <si>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</si>
  <si>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</si>
  <si>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</si>
  <si>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</si>
  <si>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</si>
  <si>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</si>
  <si>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</si>
  <si>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</si>
  <si>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</si>
  <si>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</si>
  <si>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</si>
  <si>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</si>
  <si>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</si>
  <si>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</si>
  <si>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</si>
  <si>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</si>
  <si>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</si>
  <si>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</si>
  <si>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</si>
  <si>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</si>
  <si>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</si>
  <si>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</si>
  <si>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</si>
  <si>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</si>
  <si>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</si>
  <si>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</si>
  <si>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</si>
  <si>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</si>
  <si>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</si>
  <si>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</si>
  <si>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</si>
  <si>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</si>
  <si>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</si>
  <si>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</si>
  <si>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</si>
  <si>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</si>
  <si>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</si>
  <si>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</si>
  <si>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</si>
  <si>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</si>
  <si>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</si>
  <si>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</si>
  <si>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</si>
  <si>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</si>
  <si>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</si>
  <si>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</si>
  <si>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</si>
  <si>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</si>
  <si>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</si>
  <si>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</si>
  <si>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</si>
  <si>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</si>
  <si>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</si>
  <si>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</si>
  <si>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</si>
  <si>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</si>
  <si>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</si>
  <si>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</si>
  <si>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</si>
  <si>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</si>
  <si>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</si>
  <si>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</si>
  <si>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</si>
  <si>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</si>
  <si>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</si>
  <si>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</si>
  <si>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</si>
  <si>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</si>
  <si>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</si>
  <si>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</si>
  <si>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</si>
  <si>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</si>
  <si>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</si>
  <si>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</si>
  <si>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</si>
  <si>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</si>
  <si>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</si>
  <si>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</si>
  <si>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</si>
  <si>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</si>
  <si>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</si>
  <si>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</si>
  <si>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</si>
  <si>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</si>
  <si>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</si>
  <si>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</si>
  <si>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</si>
  <si>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</si>
  <si>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</si>
  <si>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</si>
  <si>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</si>
  <si>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</si>
  <si>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</si>
  <si>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</si>
  <si>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</si>
  <si>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</si>
  <si>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</si>
  <si>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</si>
  <si>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</si>
  <si>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</si>
  <si>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</si>
  <si>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</si>
  <si>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</si>
  <si>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</si>
  <si>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</si>
  <si>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</si>
  <si>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</si>
  <si>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</si>
  <si>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</si>
  <si>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</si>
  <si>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</si>
  <si>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</si>
  <si>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</si>
  <si>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</si>
  <si>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</si>
  <si>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</si>
  <si>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</si>
  <si>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</si>
  <si>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</si>
  <si>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</si>
  <si>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</si>
  <si>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</si>
  <si>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</si>
  <si>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</si>
  <si>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</si>
  <si>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</si>
  <si>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</si>
  <si>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</si>
  <si>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</si>
  <si>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</si>
  <si>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</si>
  <si>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</si>
  <si>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</si>
  <si>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</si>
  <si>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</si>
  <si>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</si>
  <si>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</si>
  <si>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</si>
  <si>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</si>
  <si>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</si>
  <si>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</si>
  <si>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</si>
  <si>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</si>
  <si>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</si>
  <si>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</si>
  <si>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</si>
  <si>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</si>
  <si>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</si>
  <si>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</si>
  <si>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</si>
  <si>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</si>
  <si>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</si>
  <si>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</si>
  <si>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</si>
  <si>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</si>
  <si>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</si>
  <si>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</si>
  <si>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</si>
  <si>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</si>
  <si>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</si>
  <si>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</si>
  <si>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</si>
  <si>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</si>
  <si>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</si>
  <si>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</si>
  <si>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</si>
  <si>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</si>
  <si>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</si>
  <si>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</si>
  <si>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</si>
  <si>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</si>
  <si>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</si>
  <si>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</si>
  <si>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</si>
  <si>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</si>
  <si>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</si>
  <si>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</si>
  <si>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</si>
  <si>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</si>
  <si>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</si>
  <si>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</si>
  <si>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</si>
  <si>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</si>
  <si>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</si>
  <si>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</si>
  <si>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</si>
  <si>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</si>
  <si>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</si>
  <si>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</si>
  <si>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</si>
  <si>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</si>
  <si>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</si>
  <si>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</si>
  <si>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</si>
  <si>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</si>
  <si>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</si>
  <si>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</si>
  <si>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</si>
  <si>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</si>
  <si>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</si>
  <si>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</si>
  <si>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</si>
  <si>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</si>
  <si>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</si>
  <si>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</si>
  <si>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</si>
  <si>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</si>
  <si>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</si>
  <si>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</si>
  <si>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</si>
  <si>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</si>
  <si>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</si>
  <si>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</si>
  <si>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</si>
  <si>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</si>
  <si>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</si>
  <si>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</si>
  <si>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</si>
  <si>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</si>
  <si>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</si>
  <si>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</si>
  <si>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</si>
  <si>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</si>
  <si>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</si>
  <si>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</si>
  <si>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</si>
  <si>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</si>
  <si>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</si>
  <si>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</si>
  <si>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</si>
  <si>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</si>
  <si>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</si>
  <si>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</si>
  <si>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</si>
  <si>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</si>
  <si>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</si>
  <si>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</si>
  <si>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</si>
  <si>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</si>
  <si>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</si>
  <si>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</si>
  <si>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</si>
  <si>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</si>
  <si>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</si>
  <si>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</si>
  <si>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</si>
  <si>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</si>
  <si>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</si>
  <si>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</si>
  <si>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</si>
  <si>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</si>
  <si>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</si>
  <si>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</si>
  <si>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</si>
  <si>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</si>
  <si>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</si>
  <si>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</si>
  <si>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</si>
  <si>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</si>
  <si>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</si>
  <si>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</si>
  <si>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</si>
  <si>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</si>
  <si>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</si>
  <si>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</si>
  <si>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</si>
  <si>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</si>
  <si>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</si>
  <si>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</si>
  <si>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</si>
  <si>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</si>
  <si>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</si>
  <si>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</si>
  <si>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</si>
  <si>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</si>
  <si>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</si>
  <si>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</si>
  <si>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</si>
  <si>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</si>
  <si>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</si>
  <si>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</si>
  <si>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</si>
  <si>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</si>
  <si>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</si>
  <si>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</si>
  <si>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</si>
  <si>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</si>
  <si>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</si>
  <si>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</si>
  <si>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</si>
  <si>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</si>
  <si>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</si>
  <si>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</si>
  <si>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</si>
  <si>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</si>
  <si>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</si>
  <si>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</si>
  <si>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</si>
  <si>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</si>
  <si>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</si>
  <si>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</si>
  <si>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</si>
  <si>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</si>
  <si>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</si>
  <si>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</si>
  <si>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</si>
  <si>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</si>
  <si>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</si>
  <si>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</si>
  <si>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</si>
  <si>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</si>
  <si>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</si>
  <si>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</si>
  <si>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</si>
  <si>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</si>
  <si>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</si>
  <si>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</si>
  <si>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</si>
  <si>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</si>
  <si>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</si>
  <si>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</si>
  <si>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</si>
  <si>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</si>
  <si>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</si>
  <si>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</si>
  <si>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</si>
  <si>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</si>
  <si>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</si>
  <si>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</si>
  <si>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</si>
  <si>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</si>
  <si>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</si>
  <si>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</si>
  <si>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</si>
  <si>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</si>
  <si>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</si>
  <si>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</si>
  <si>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</si>
  <si>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</si>
  <si>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</si>
  <si>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</si>
  <si>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</si>
  <si>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</si>
  <si>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</si>
  <si>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</si>
  <si>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</si>
  <si>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</si>
  <si>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</si>
  <si>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</si>
  <si>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</si>
  <si>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</si>
  <si>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</si>
  <si>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</si>
  <si>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</si>
  <si>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</si>
  <si>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</si>
  <si>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</si>
  <si>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</si>
  <si>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</si>
  <si>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</si>
  <si>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</si>
  <si>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</si>
  <si>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</si>
  <si>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</si>
  <si>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</si>
  <si>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</si>
  <si>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</si>
  <si>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</si>
  <si>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</si>
  <si>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</si>
  <si>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</si>
  <si>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</si>
  <si>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</si>
  <si>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</si>
  <si>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</si>
  <si>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</si>
  <si>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</si>
  <si>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</si>
  <si>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</si>
  <si>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</si>
  <si>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</si>
  <si>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</si>
  <si>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</si>
  <si>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</si>
  <si>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</si>
  <si>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</si>
  <si>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</si>
  <si>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</si>
  <si>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</si>
  <si>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</si>
  <si>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</si>
  <si>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</si>
  <si>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</si>
  <si>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</si>
  <si>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</si>
  <si>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</si>
  <si>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</si>
  <si>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</si>
  <si>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</si>
  <si>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</si>
  <si>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</si>
  <si>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</si>
  <si>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</si>
  <si>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</si>
  <si>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</si>
  <si>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</si>
  <si>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</si>
  <si>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</si>
  <si>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</si>
  <si>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</si>
  <si>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</si>
  <si>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</si>
  <si>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</si>
  <si>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</si>
  <si>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</si>
  <si>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</si>
  <si>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</si>
  <si>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</si>
  <si>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</si>
  <si>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</si>
  <si>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</si>
  <si>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</si>
  <si>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</si>
  <si>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</si>
  <si>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</si>
  <si>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</si>
  <si>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</si>
  <si>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</si>
  <si>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</si>
  <si>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</si>
  <si>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</si>
  <si>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</si>
  <si>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</si>
  <si>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</si>
  <si>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</si>
  <si>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</si>
  <si>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</si>
  <si>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</si>
  <si>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</si>
  <si>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</si>
  <si>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</si>
  <si>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</si>
  <si>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</si>
  <si>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</si>
  <si>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</si>
  <si>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</si>
  <si>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</si>
  <si>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</si>
  <si>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</si>
  <si>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</si>
  <si>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</si>
  <si>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</si>
  <si>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</si>
  <si>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</si>
  <si>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</si>
  <si>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</si>
  <si>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</si>
  <si>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</si>
  <si>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</si>
  <si>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</si>
  <si>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</si>
  <si>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</si>
  <si>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</si>
  <si>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</si>
  <si>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</si>
  <si>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</si>
  <si>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</si>
  <si>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</si>
  <si>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</si>
  <si>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</si>
  <si>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</si>
  <si>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</si>
  <si>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</si>
  <si>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</si>
  <si>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</si>
  <si>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</si>
  <si>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</si>
  <si>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</si>
  <si>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</si>
  <si>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</si>
  <si>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</si>
  <si>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</si>
  <si>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</si>
  <si>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</si>
  <si>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</si>
  <si>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</si>
  <si>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</si>
  <si>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</si>
  <si>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</si>
  <si>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</si>
  <si>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</si>
  <si>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</si>
  <si>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</si>
  <si>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</si>
  <si>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</si>
  <si>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</si>
  <si>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</si>
  <si>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</si>
  <si>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</si>
  <si>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</si>
  <si>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</si>
  <si>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</si>
  <si>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</si>
  <si>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</si>
  <si>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</si>
  <si>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</si>
  <si>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</si>
  <si>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</si>
  <si>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</si>
  <si>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</si>
  <si>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</si>
  <si>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</si>
  <si>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</si>
  <si>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</si>
  <si>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</si>
  <si>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</si>
  <si>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</si>
  <si>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</si>
  <si>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</si>
  <si>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</si>
  <si>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</si>
  <si>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</si>
  <si>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</si>
  <si>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</si>
  <si>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</si>
  <si>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</si>
  <si>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</si>
  <si>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</si>
  <si>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</si>
  <si>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</si>
  <si>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</si>
  <si>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</si>
  <si>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</si>
  <si>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</si>
  <si>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</si>
  <si>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</si>
  <si>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</si>
  <si>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</si>
  <si>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</si>
  <si>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</si>
  <si>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</si>
  <si>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</si>
  <si>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</si>
  <si>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</si>
  <si>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</si>
  <si>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</si>
  <si>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</si>
  <si>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</si>
  <si>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</si>
  <si>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</si>
  <si>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</si>
  <si>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</si>
  <si>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</si>
  <si>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</si>
  <si>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</si>
  <si>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</si>
  <si>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</si>
  <si>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</si>
  <si>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</si>
  <si>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</si>
  <si>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</si>
  <si>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</si>
  <si>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</si>
  <si>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</si>
  <si>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</si>
  <si>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</si>
  <si>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</si>
  <si>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</si>
  <si>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</si>
  <si>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</si>
  <si>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</si>
  <si>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</si>
  <si>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</si>
  <si>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</si>
  <si>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</si>
  <si>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</si>
  <si>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</si>
  <si>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</si>
  <si>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</si>
  <si>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</si>
  <si>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</si>
  <si>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</si>
  <si>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</si>
  <si>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</si>
  <si>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</si>
  <si>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</si>
  <si>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</si>
  <si>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</si>
  <si>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</si>
  <si>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</si>
  <si>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</si>
  <si>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</si>
  <si>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</si>
  <si>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</si>
  <si>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</si>
  <si>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</si>
  <si>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</si>
  <si>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</si>
  <si>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</si>
  <si>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</si>
  <si>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</si>
  <si>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</si>
  <si>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</si>
  <si>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</si>
  <si>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</si>
  <si>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</si>
  <si>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</si>
  <si>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</si>
  <si>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</si>
  <si>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</si>
  <si>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</si>
  <si>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</si>
  <si>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</si>
  <si>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</si>
  <si>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</si>
  <si>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</si>
  <si>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</si>
  <si>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</si>
  <si>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</si>
  <si>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</si>
  <si>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</si>
  <si>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</si>
  <si>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</si>
  <si>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</si>
  <si>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</si>
  <si>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</si>
  <si>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</si>
  <si>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</si>
  <si>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</si>
  <si>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</si>
  <si>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</si>
  <si>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</si>
  <si>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</si>
  <si>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</si>
  <si>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</si>
  <si>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</si>
  <si>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</si>
  <si>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</si>
  <si>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</si>
  <si>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</si>
  <si>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</si>
  <si>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</si>
  <si>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</si>
  <si>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</si>
  <si>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</si>
  <si>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</si>
  <si>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</si>
  <si>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</si>
  <si>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</si>
  <si>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</si>
  <si>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</si>
  <si>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</si>
  <si>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</si>
  <si>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</si>
  <si>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</si>
  <si>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</si>
  <si>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</si>
  <si>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</si>
  <si>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</si>
  <si>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</si>
  <si>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</si>
  <si>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</si>
  <si>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</si>
  <si>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</si>
  <si>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</si>
  <si>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</si>
  <si>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</si>
  <si>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</si>
  <si>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</si>
  <si>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</si>
  <si>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</si>
  <si>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</si>
  <si>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</si>
  <si>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</si>
  <si>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</si>
  <si>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</si>
  <si>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</si>
  <si>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</si>
  <si>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</si>
  <si>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</si>
  <si>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</si>
  <si>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</si>
  <si>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</si>
  <si>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</si>
  <si>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</si>
  <si>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</si>
  <si>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</si>
  <si>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</si>
  <si>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</si>
  <si>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</si>
  <si>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</si>
  <si>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</si>
  <si>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</si>
  <si>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</si>
  <si>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</si>
  <si>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</si>
  <si>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</si>
  <si>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</si>
  <si>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</si>
  <si>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</si>
  <si>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</si>
  <si>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</si>
  <si>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</si>
  <si>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</si>
  <si>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</si>
  <si>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</si>
  <si>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</si>
  <si>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</si>
  <si>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</si>
  <si>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</si>
  <si>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</si>
  <si>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</si>
  <si>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</si>
  <si>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</si>
  <si>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</si>
  <si>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</si>
  <si>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</si>
  <si>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</si>
  <si>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</si>
  <si>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</si>
  <si>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</si>
  <si>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</si>
  <si>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</si>
  <si>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</si>
  <si>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</si>
  <si>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</si>
  <si>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</si>
  <si>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</si>
  <si>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</si>
  <si>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</si>
  <si>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</si>
  <si>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</si>
  <si>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</si>
  <si>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</si>
  <si>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</si>
  <si>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</si>
  <si>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</si>
  <si>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</si>
  <si>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</si>
  <si>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</si>
  <si>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</si>
  <si>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</si>
  <si>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</si>
  <si>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</si>
  <si>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</si>
  <si>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</si>
  <si>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</si>
  <si>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</si>
  <si>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</si>
  <si>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</si>
  <si>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</si>
  <si>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</si>
  <si>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</si>
  <si>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</si>
  <si>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</si>
  <si>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</si>
  <si>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</si>
  <si>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</si>
  <si>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</si>
  <si>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</si>
  <si>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</si>
  <si>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</si>
  <si>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</si>
  <si>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</si>
  <si>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</si>
  <si>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</si>
  <si>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</si>
  <si>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</si>
  <si>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</si>
  <si>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</si>
  <si>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</si>
  <si>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</si>
  <si>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</si>
  <si>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</si>
  <si>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</si>
  <si>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</si>
  <si>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</si>
  <si>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</si>
  <si>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</si>
  <si>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</si>
  <si>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</si>
  <si>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</si>
  <si>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</si>
  <si>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</si>
  <si>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</si>
  <si>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</si>
  <si>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</si>
  <si>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</si>
  <si>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</si>
  <si>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</si>
  <si>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</si>
  <si>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</si>
  <si>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</si>
  <si>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</si>
  <si>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</si>
  <si>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</si>
  <si>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</si>
  <si>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</si>
  <si>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</si>
  <si>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</si>
  <si>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</si>
  <si>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</si>
  <si>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</si>
  <si>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</si>
  <si>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</si>
  <si>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</si>
  <si>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</si>
  <si>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</si>
  <si>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</si>
  <si>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</si>
  <si>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</si>
  <si>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</si>
  <si>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</si>
  <si>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</si>
  <si>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</si>
  <si>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</si>
  <si>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</si>
  <si>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</si>
  <si>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</si>
  <si>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</si>
  <si>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</si>
  <si>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</si>
  <si>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</si>
  <si>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</si>
  <si>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</si>
  <si>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</si>
  <si>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</si>
  <si>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</si>
  <si>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</si>
  <si>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</si>
  <si>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</si>
  <si>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</si>
  <si>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</si>
  <si>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</si>
  <si>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</si>
  <si>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</si>
  <si>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</si>
  <si>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</si>
  <si>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</si>
  <si>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</si>
  <si>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</si>
  <si>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</si>
  <si>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</si>
  <si>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</si>
  <si>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</si>
  <si>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</si>
  <si>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</si>
  <si>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</si>
  <si>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</si>
  <si>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</si>
  <si>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</si>
  <si>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</si>
  <si>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</si>
  <si>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</si>
  <si>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</si>
  <si>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</si>
  <si>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</si>
  <si>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</si>
  <si>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</si>
  <si>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</si>
  <si>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</si>
  <si>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</si>
  <si>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</si>
  <si>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</si>
  <si>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</si>
  <si>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</si>
  <si>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</si>
  <si>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</si>
  <si>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</si>
  <si>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</si>
  <si>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</si>
  <si>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</si>
  <si>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</si>
  <si>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</si>
  <si>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</si>
  <si>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</si>
  <si>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</si>
  <si>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</si>
  <si>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</si>
  <si>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</si>
  <si>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</si>
  <si>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</si>
  <si>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</si>
  <si>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</si>
  <si>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</si>
  <si>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</si>
  <si>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</si>
  <si>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</si>
  <si>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</si>
  <si>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</si>
  <si>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</si>
  <si>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</si>
  <si>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</si>
  <si>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</si>
  <si>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</si>
  <si>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</si>
  <si>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</si>
  <si>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</si>
  <si>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</si>
  <si>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</si>
  <si>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</si>
  <si>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</si>
  <si>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</si>
  <si>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</si>
  <si>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</si>
  <si>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</si>
  <si>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</si>
  <si>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</si>
  <si>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</si>
  <si>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</si>
  <si>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</si>
  <si>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</si>
  <si>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</si>
  <si>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</si>
  <si>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</si>
  <si>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</si>
  <si>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</si>
  <si>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</si>
  <si>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</si>
  <si>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</si>
  <si>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</si>
  <si>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</si>
  <si>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</si>
  <si>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</si>
  <si>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</si>
  <si>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</si>
  <si>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</si>
  <si>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</si>
  <si>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</si>
  <si>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</si>
  <si>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</si>
  <si>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</si>
  <si>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</si>
  <si>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</si>
  <si>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</si>
  <si>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</si>
  <si>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</si>
  <si>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</si>
  <si>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</si>
  <si>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</si>
  <si>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</si>
  <si>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</si>
  <si>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</si>
  <si>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</si>
  <si>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</si>
  <si>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</si>
  <si>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</si>
  <si>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</si>
  <si>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</si>
  <si>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</si>
  <si>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</si>
  <si>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</si>
  <si>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</si>
  <si>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</si>
  <si>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</si>
  <si>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</si>
  <si>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</si>
  <si>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</si>
  <si>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</si>
  <si>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</si>
  <si>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</si>
  <si>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</si>
  <si>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</si>
  <si>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</si>
  <si>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</si>
  <si>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</si>
  <si>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</si>
  <si>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</si>
  <si>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</si>
  <si>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</si>
  <si>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</si>
  <si>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</si>
  <si>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</si>
  <si>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</si>
  <si>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</si>
  <si>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</si>
  <si>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</si>
  <si>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</si>
  <si>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</si>
  <si>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</si>
  <si>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</si>
  <si>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</si>
  <si>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</si>
  <si>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</si>
  <si>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</si>
  <si>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</si>
  <si>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</si>
  <si>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</si>
  <si>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</si>
  <si>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</si>
  <si>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</si>
  <si>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</si>
  <si>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</si>
  <si>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</si>
  <si>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</si>
  <si>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</si>
  <si>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</si>
  <si>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</si>
  <si>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</si>
  <si>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</si>
  <si>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</si>
  <si>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</si>
  <si>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</si>
  <si>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</si>
  <si>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</si>
  <si>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</si>
  <si>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</si>
  <si>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</si>
  <si>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</si>
  <si>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</si>
  <si>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</si>
  <si>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</si>
  <si>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</si>
  <si>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</si>
  <si>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</si>
  <si>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</si>
  <si>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</si>
  <si>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</si>
  <si>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</si>
  <si>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</si>
  <si>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</si>
  <si>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</si>
  <si>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</si>
  <si>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</si>
  <si>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</si>
  <si>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</si>
  <si>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</si>
  <si>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</si>
  <si>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</si>
  <si>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</si>
  <si>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</si>
  <si>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</si>
  <si>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</si>
  <si>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</si>
  <si>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</si>
  <si>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</si>
  <si>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</si>
  <si>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</si>
  <si>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</si>
  <si>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</si>
  <si>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</si>
  <si>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</si>
  <si>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</si>
  <si>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</si>
  <si>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</si>
  <si>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</si>
  <si>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</si>
  <si>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</si>
  <si>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</si>
  <si>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</si>
  <si>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</si>
  <si>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</si>
  <si>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</si>
  <si>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</si>
  <si>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</si>
  <si>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</si>
  <si>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</si>
  <si>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</si>
  <si>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</si>
  <si>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</si>
  <si>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</si>
  <si>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</si>
  <si>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</si>
  <si>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</si>
  <si>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</si>
  <si>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</si>
  <si>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</si>
  <si>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</si>
  <si>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</si>
  <si>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</si>
  <si>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</si>
  <si>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</si>
  <si>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</si>
  <si>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</si>
  <si>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</si>
  <si>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</si>
  <si>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</si>
  <si>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</si>
  <si>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</si>
  <si>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</si>
  <si>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</si>
  <si>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</si>
  <si>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</si>
  <si>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</si>
  <si>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</si>
  <si>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</si>
  <si>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</si>
  <si>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</si>
  <si>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</si>
  <si>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</si>
  <si>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</si>
  <si>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</si>
  <si>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</si>
  <si>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</si>
  <si>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</si>
  <si>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</si>
  <si>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</si>
  <si>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</si>
  <si>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</si>
  <si>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</si>
  <si>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</si>
  <si>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</si>
  <si>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</si>
  <si>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</si>
  <si>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</si>
  <si>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</si>
  <si>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</si>
  <si>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</si>
  <si>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</si>
  <si>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</si>
  <si>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</si>
  <si>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</si>
  <si>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</si>
  <si>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</si>
  <si>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</si>
  <si>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</si>
  <si>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</si>
  <si>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</si>
  <si>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</si>
  <si>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</si>
  <si>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</si>
  <si>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</si>
  <si>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</si>
  <si>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</si>
  <si>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</si>
  <si>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</si>
  <si>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</si>
  <si>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</si>
  <si>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</si>
  <si>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</si>
  <si>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</si>
  <si>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</si>
  <si>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</si>
  <si>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</si>
  <si>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</si>
  <si>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</si>
  <si>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</si>
  <si>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</si>
  <si>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</si>
  <si>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</si>
  <si>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</si>
  <si>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</si>
  <si>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</si>
  <si>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</si>
  <si>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</si>
  <si>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</si>
  <si>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</si>
  <si>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</si>
  <si>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</si>
  <si>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</si>
  <si>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</si>
  <si>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</si>
  <si>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</si>
  <si>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</si>
  <si>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</si>
  <si>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</si>
  <si>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</si>
  <si>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</si>
  <si>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</si>
  <si>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</si>
  <si>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</si>
  <si>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</si>
  <si>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</si>
  <si>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</si>
  <si>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</si>
  <si>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</si>
  <si>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</si>
  <si>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</si>
  <si>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</si>
  <si>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</si>
  <si>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</si>
  <si>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</si>
  <si>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</si>
  <si>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</si>
  <si>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</si>
  <si>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</si>
  <si>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</si>
  <si>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</si>
  <si>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</si>
  <si>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</si>
  <si>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</si>
  <si>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</si>
  <si>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</si>
  <si>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</si>
  <si>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</si>
  <si>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</si>
  <si>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</si>
  <si>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</si>
  <si>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</si>
  <si>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</si>
  <si>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</si>
  <si>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</si>
  <si>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</si>
  <si>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</si>
  <si>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</si>
  <si>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</si>
  <si>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</si>
  <si>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</si>
  <si>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</si>
  <si>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</si>
  <si>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</si>
  <si>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</si>
  <si>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</si>
  <si>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</si>
  <si>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</si>
  <si>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</si>
  <si>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</si>
  <si>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</si>
  <si>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</si>
  <si>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</si>
  <si>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</si>
  <si>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</si>
  <si>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</si>
  <si>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</si>
  <si>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</si>
  <si>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</si>
  <si>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</si>
  <si>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</si>
  <si>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</si>
  <si>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</si>
  <si>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</si>
  <si>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</si>
  <si>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</si>
  <si>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</si>
  <si>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</si>
  <si>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</si>
  <si>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</si>
  <si>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</si>
  <si>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</si>
  <si>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</si>
  <si>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</si>
  <si>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</si>
  <si>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</si>
  <si>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</si>
  <si>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</si>
  <si>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</si>
  <si>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</si>
  <si>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</si>
  <si>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</si>
  <si>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</si>
  <si>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</si>
  <si>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</si>
  <si>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</si>
  <si>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</si>
  <si>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</si>
  <si>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</si>
  <si>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</si>
  <si>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</si>
  <si>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</si>
  <si>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</si>
  <si>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</si>
  <si>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</si>
  <si>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</si>
  <si>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</si>
  <si>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</si>
  <si>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</si>
  <si>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</si>
  <si>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</si>
  <si>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</si>
  <si>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</si>
  <si>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</si>
  <si>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</si>
  <si>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</si>
  <si>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</si>
  <si>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</si>
  <si>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</si>
  <si>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</si>
  <si>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</si>
  <si>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</si>
  <si>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</si>
  <si>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</si>
  <si>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</si>
  <si>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</si>
  <si>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</si>
  <si>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</si>
  <si>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</si>
  <si>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</si>
  <si>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</si>
  <si>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</si>
  <si>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</si>
  <si>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</si>
  <si>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</si>
  <si>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</si>
  <si>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</si>
  <si>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</si>
  <si>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</si>
  <si>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</si>
  <si>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</si>
  <si>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</si>
  <si>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</si>
  <si>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</si>
  <si>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</si>
  <si>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</si>
  <si>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</si>
  <si>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</si>
  <si>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</si>
  <si>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</si>
  <si>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</si>
  <si>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</si>
  <si>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</si>
  <si>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</si>
  <si>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</si>
  <si>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</si>
  <si>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</si>
  <si>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</si>
  <si>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</si>
  <si>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</si>
  <si>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</si>
  <si>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</si>
  <si>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</si>
  <si>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</si>
  <si>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</si>
  <si>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</si>
  <si>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</si>
  <si>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</si>
  <si>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</si>
  <si>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</si>
  <si>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</si>
  <si>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</si>
  <si>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</si>
  <si>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</si>
  <si>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</si>
  <si>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</si>
  <si>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</si>
  <si>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</si>
  <si>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</si>
  <si>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</si>
  <si>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</si>
  <si>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</si>
  <si>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</si>
  <si>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</si>
  <si>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</si>
  <si>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</si>
  <si>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</si>
  <si>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</si>
  <si>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</si>
  <si>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</si>
  <si>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</si>
  <si>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</si>
  <si>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</si>
  <si>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</si>
  <si>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</si>
  <si>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</si>
  <si>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</si>
  <si>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</si>
  <si>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</si>
  <si>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</si>
  <si>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</si>
  <si>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</si>
  <si>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</si>
  <si>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</si>
  <si>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</si>
  <si>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</si>
  <si>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</si>
  <si>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</si>
  <si>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</si>
  <si>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</si>
  <si>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</si>
  <si>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</si>
  <si>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</si>
  <si>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</si>
  <si>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</si>
  <si>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</si>
  <si>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</si>
  <si>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</si>
  <si>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</si>
  <si>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</si>
  <si>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</si>
  <si>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</si>
  <si>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</si>
  <si>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</si>
  <si>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</si>
  <si>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</si>
  <si>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</si>
  <si>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</si>
  <si>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</si>
  <si>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</si>
  <si>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</si>
  <si>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</si>
  <si>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</si>
  <si>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</si>
  <si>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</si>
  <si>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</si>
  <si>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</si>
  <si>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</si>
  <si>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</si>
  <si>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</si>
  <si>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</si>
  <si>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</si>
  <si>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</si>
  <si>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</si>
  <si>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</si>
  <si>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</si>
  <si>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</si>
  <si>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</si>
  <si>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</si>
  <si>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</si>
  <si>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</si>
  <si>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</si>
  <si>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</si>
  <si>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</si>
  <si>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</si>
  <si>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</si>
  <si>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</si>
  <si>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</si>
  <si>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</si>
  <si>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</si>
  <si>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</si>
  <si>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</si>
  <si>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</si>
  <si>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</si>
  <si>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</si>
  <si>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</si>
  <si>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</si>
  <si>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</si>
  <si>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</si>
  <si>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</si>
  <si>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</si>
  <si>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</si>
  <si>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</si>
  <si>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</si>
  <si>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</si>
  <si>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</si>
  <si>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</si>
  <si>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</si>
  <si>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</si>
  <si>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</si>
  <si>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</si>
  <si>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</si>
  <si>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</si>
  <si>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</si>
  <si>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</si>
  <si>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</si>
  <si>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</si>
  <si>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</si>
  <si>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</si>
  <si>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</si>
  <si>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</si>
  <si>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</si>
  <si>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</si>
  <si>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</si>
  <si>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</si>
  <si>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</si>
  <si>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</si>
  <si>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</si>
  <si>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</si>
  <si>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</si>
  <si>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</si>
  <si>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</si>
  <si>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</si>
  <si>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</si>
  <si>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</si>
  <si>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</si>
  <si>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</si>
  <si>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</si>
  <si>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</si>
  <si>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</si>
  <si>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</si>
  <si>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</si>
  <si>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</si>
  <si>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</si>
  <si>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</si>
  <si>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</si>
  <si>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</si>
  <si>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</si>
  <si>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</si>
  <si>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</si>
  <si>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</si>
  <si>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</si>
  <si>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</si>
  <si>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</si>
  <si>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</si>
  <si>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</si>
  <si>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</si>
  <si>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</si>
  <si>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</si>
  <si>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</si>
  <si>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</si>
  <si>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</si>
  <si>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</si>
  <si>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</si>
  <si>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</si>
  <si>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</si>
  <si>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</si>
  <si>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</si>
  <si>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</si>
  <si>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</si>
  <si>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</si>
  <si>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</si>
  <si>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</si>
  <si>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</si>
  <si>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</si>
  <si>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</si>
  <si>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</si>
  <si>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</si>
  <si>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</si>
  <si>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</si>
  <si>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</si>
  <si>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</si>
  <si>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</si>
  <si>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</si>
  <si>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</si>
  <si>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</si>
  <si>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</si>
  <si>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</si>
  <si>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</si>
  <si>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</si>
  <si>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</si>
  <si>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</si>
  <si>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</si>
  <si>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</si>
  <si>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</si>
  <si>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</si>
  <si>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</si>
  <si>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</si>
  <si>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</si>
  <si>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</si>
  <si>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</si>
  <si>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</si>
  <si>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</si>
  <si>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</si>
  <si>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</si>
  <si>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</si>
  <si>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</si>
  <si>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</si>
  <si>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</si>
  <si>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</si>
  <si>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</si>
  <si>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</si>
  <si>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</si>
  <si>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</si>
  <si>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</si>
  <si>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</si>
  <si>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</si>
  <si>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</si>
  <si>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</si>
  <si>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</si>
  <si>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</si>
  <si>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</si>
  <si>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</si>
  <si>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</si>
  <si>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</si>
  <si>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</si>
  <si>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</si>
  <si>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</si>
  <si>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</si>
  <si>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</si>
  <si>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</si>
  <si>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</si>
  <si>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</si>
  <si>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</si>
  <si>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</si>
  <si>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</si>
  <si>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</si>
  <si>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</si>
  <si>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</si>
  <si>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</si>
  <si>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</si>
  <si>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</si>
  <si>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</si>
  <si>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</si>
  <si>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</si>
  <si>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</si>
  <si>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</si>
  <si>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</si>
  <si>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</si>
  <si>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</si>
  <si>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</si>
  <si>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</si>
  <si>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</si>
  <si>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</si>
  <si>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</si>
  <si>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</si>
  <si>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</si>
  <si>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</si>
  <si>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</si>
  <si>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</si>
  <si>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</si>
  <si>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</si>
  <si>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</si>
  <si>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</si>
  <si>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</si>
  <si>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</si>
  <si>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</si>
  <si>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</si>
  <si>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</si>
  <si>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</si>
  <si>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</si>
  <si>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</si>
  <si>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</si>
  <si>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</si>
  <si>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</si>
  <si>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</si>
  <si>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</si>
  <si>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</si>
  <si>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</si>
  <si>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</si>
  <si>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</si>
  <si>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</si>
  <si>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</si>
  <si>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</si>
  <si>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</si>
  <si>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</si>
  <si>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</si>
  <si>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</si>
  <si>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</si>
  <si>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</si>
  <si>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</si>
  <si>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</si>
  <si>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</si>
  <si>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</si>
  <si>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</si>
  <si>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</si>
  <si>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</si>
  <si>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</si>
  <si>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</si>
  <si>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</si>
  <si>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</si>
  <si>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</si>
  <si>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</si>
  <si>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</si>
  <si>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</si>
  <si>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</si>
  <si>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</si>
  <si>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</si>
  <si>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</si>
  <si>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</si>
  <si>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</si>
  <si>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</si>
  <si>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</si>
  <si>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</si>
  <si>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</si>
  <si>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</si>
  <si>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</si>
  <si>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</si>
  <si>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</si>
  <si>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</si>
  <si>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</si>
  <si>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</si>
  <si>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</si>
  <si>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</si>
  <si>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</si>
  <si>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</si>
  <si>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</si>
  <si>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</si>
  <si>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</si>
  <si>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</si>
  <si>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</si>
  <si>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</si>
  <si>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</si>
  <si>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</si>
  <si>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</si>
  <si>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</si>
  <si>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</si>
  <si>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</si>
  <si>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</si>
  <si>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</si>
  <si>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</si>
  <si>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</si>
  <si>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</si>
  <si>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</si>
  <si>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</si>
  <si>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</si>
  <si>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</si>
  <si>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</si>
  <si>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</si>
  <si>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</si>
  <si>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</si>
  <si>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</si>
  <si>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</si>
  <si>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</si>
  <si>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</si>
  <si>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</si>
  <si>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</si>
  <si>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</si>
  <si>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</si>
  <si>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</si>
  <si>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</si>
  <si>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</si>
  <si>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</si>
  <si>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</si>
  <si>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</si>
  <si>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</si>
  <si>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</si>
  <si>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</si>
  <si>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</si>
  <si>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</si>
  <si>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</si>
  <si>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</si>
  <si>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</si>
  <si>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</si>
  <si>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</si>
  <si>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</si>
  <si>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</si>
  <si>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</si>
  <si>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</si>
  <si>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</si>
  <si>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</si>
  <si>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</si>
  <si>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</si>
  <si>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</si>
  <si>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</si>
  <si>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</si>
  <si>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</si>
  <si>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</si>
  <si>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</si>
  <si>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</si>
  <si>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</si>
  <si>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</si>
  <si>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</si>
  <si>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</si>
  <si>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</si>
  <si>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</si>
  <si>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</si>
  <si>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</si>
  <si>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</si>
  <si>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</si>
  <si>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</si>
  <si>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</si>
  <si>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</si>
  <si>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</si>
  <si>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</si>
  <si>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</si>
  <si>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</si>
  <si>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</si>
  <si>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</si>
  <si>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</si>
  <si>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</si>
  <si>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</si>
  <si>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</si>
  <si>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</si>
  <si>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</si>
  <si>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</si>
  <si>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</si>
  <si>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</si>
  <si>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</si>
  <si>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</si>
  <si>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</si>
  <si>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</si>
  <si>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</si>
  <si>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</si>
  <si>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</si>
  <si>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</si>
  <si>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</si>
  <si>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</si>
  <si>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</si>
  <si>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</si>
  <si>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</si>
  <si>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</si>
  <si>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</si>
  <si>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</si>
  <si>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</si>
  <si>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</si>
  <si>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</si>
  <si>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</si>
  <si>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</si>
  <si>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</si>
  <si>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</si>
  <si>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</si>
  <si>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</si>
  <si>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</si>
  <si>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</si>
  <si>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</si>
  <si>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</si>
  <si>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</si>
  <si>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</si>
  <si>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</si>
  <si>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</si>
  <si>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</si>
  <si>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</si>
  <si>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</si>
  <si>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</si>
  <si>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</si>
  <si>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</si>
  <si>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</si>
  <si>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</si>
  <si>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</si>
  <si>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</si>
  <si>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</si>
  <si>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</si>
  <si>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</si>
  <si>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</si>
  <si>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</si>
  <si>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</si>
  <si>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</si>
  <si>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</si>
  <si>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</si>
  <si>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</si>
  <si>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</si>
  <si>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</si>
  <si>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</si>
  <si>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</si>
  <si>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</si>
  <si>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</si>
  <si>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</si>
  <si>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</si>
  <si>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</si>
  <si>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</si>
  <si>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</si>
  <si>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</si>
  <si>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</si>
  <si>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</si>
  <si>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</si>
  <si>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</si>
  <si>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</si>
  <si>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</si>
  <si>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</si>
  <si>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</si>
  <si>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</si>
  <si>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</si>
  <si>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</si>
  <si>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</si>
  <si>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</si>
  <si>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</si>
  <si>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</si>
  <si>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</si>
  <si>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</si>
  <si>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</si>
  <si>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</si>
  <si>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</si>
  <si>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</si>
  <si>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</si>
  <si>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</si>
  <si>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</si>
  <si>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</si>
  <si>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</si>
  <si>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</si>
  <si>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</si>
  <si>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</si>
  <si>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</si>
  <si>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</si>
  <si>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</si>
  <si>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</si>
  <si>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</si>
  <si>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</si>
  <si>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</si>
  <si>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</si>
  <si>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</si>
  <si>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</si>
  <si>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</si>
  <si>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</si>
  <si>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</si>
  <si>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</si>
  <si>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</si>
  <si>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</si>
  <si>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</si>
  <si>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</si>
  <si>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</si>
  <si>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</si>
  <si>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</si>
  <si>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</si>
  <si>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</si>
  <si>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</si>
  <si>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</si>
  <si>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</si>
  <si>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</si>
  <si>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</si>
  <si>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</si>
  <si>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</si>
  <si>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</si>
  <si>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</si>
  <si>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</si>
  <si>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</si>
  <si>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</si>
  <si>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</si>
  <si>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</si>
  <si>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</si>
  <si>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</si>
  <si>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</si>
  <si>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</si>
  <si>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</si>
  <si>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</si>
  <si>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</si>
  <si>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</si>
  <si>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</si>
  <si>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</si>
  <si>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</si>
  <si>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</si>
  <si>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</si>
  <si>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</si>
  <si>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</si>
  <si>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</si>
  <si>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</si>
  <si>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</si>
  <si>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</si>
  <si>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</si>
  <si>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</si>
  <si>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</si>
  <si>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</si>
  <si>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</si>
  <si>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</si>
  <si>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</si>
  <si>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</si>
  <si>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</si>
  <si>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</si>
  <si>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</si>
  <si>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</si>
  <si>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</si>
  <si>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</si>
  <si>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</si>
  <si>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</si>
  <si>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</si>
  <si>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</si>
  <si>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</si>
  <si>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</si>
  <si>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</si>
  <si>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</si>
  <si>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</si>
  <si>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</si>
  <si>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</si>
  <si>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</si>
  <si>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</si>
  <si>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</si>
  <si>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</si>
  <si>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</si>
  <si>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</si>
  <si>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</si>
  <si>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</si>
  <si>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</si>
  <si>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</si>
  <si>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</si>
  <si>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</si>
  <si>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</si>
  <si>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</si>
  <si>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</si>
  <si>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</si>
  <si>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</si>
  <si>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</si>
  <si>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</si>
  <si>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</si>
  <si>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</si>
  <si>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</si>
  <si>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</si>
  <si>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</si>
  <si>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</si>
  <si>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</si>
  <si>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</si>
  <si>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</si>
  <si>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</si>
  <si>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</si>
  <si>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</si>
  <si>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</si>
  <si>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</si>
  <si>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</si>
  <si>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</si>
  <si>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</si>
  <si>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</si>
  <si>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</si>
  <si>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</si>
  <si>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</si>
  <si>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</si>
  <si>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</si>
  <si>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</si>
  <si>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</si>
  <si>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</si>
  <si>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</si>
  <si>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</si>
  <si>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</si>
  <si>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</si>
  <si>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</si>
  <si>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</si>
  <si>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</si>
  <si>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</si>
  <si>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</si>
  <si>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</si>
  <si>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</si>
  <si>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</si>
  <si>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</si>
  <si>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</si>
  <si>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</si>
  <si>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</si>
  <si>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</si>
  <si>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</si>
  <si>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</si>
  <si>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</si>
  <si>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</si>
  <si>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</si>
  <si>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</si>
  <si>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</si>
  <si>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</si>
  <si>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</si>
  <si>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</si>
  <si>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</si>
  <si>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</si>
  <si>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</si>
  <si>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</si>
  <si>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</si>
  <si>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</si>
  <si>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</si>
  <si>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</si>
  <si>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</si>
  <si>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</si>
  <si>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</si>
  <si>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</si>
  <si>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</si>
  <si>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</si>
  <si>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</si>
  <si>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</si>
  <si>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</si>
  <si>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</si>
  <si>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</si>
  <si>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</si>
  <si>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</si>
  <si>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</si>
  <si>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</si>
  <si>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</si>
  <si>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</si>
  <si>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</si>
  <si>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</si>
  <si>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</si>
  <si>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</si>
  <si>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</si>
  <si>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</si>
  <si>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</si>
  <si>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</si>
  <si>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</si>
  <si>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</si>
  <si>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</si>
  <si>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</si>
  <si>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</si>
  <si>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</si>
  <si>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</si>
  <si>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</si>
  <si>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</si>
  <si>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</si>
  <si>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</si>
  <si>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</si>
  <si>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</si>
  <si>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</si>
  <si>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</si>
  <si>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</si>
  <si>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</si>
  <si>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</si>
  <si>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</si>
  <si>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</si>
  <si>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</si>
  <si>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</si>
  <si>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</si>
  <si>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</si>
  <si>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</si>
  <si>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</si>
  <si>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</si>
  <si>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</si>
  <si>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</si>
  <si>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</si>
  <si>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</si>
  <si>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</si>
  <si>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</si>
  <si>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</si>
  <si>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</si>
  <si>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</si>
  <si>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</si>
  <si>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</si>
  <si>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</si>
  <si>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</si>
  <si>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</si>
  <si>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</si>
  <si>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</si>
  <si>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</si>
  <si>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</si>
  <si>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</si>
  <si>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</si>
  <si>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</si>
  <si>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</si>
  <si>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</si>
  <si>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</si>
  <si>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</si>
  <si>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</si>
  <si>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</si>
  <si>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</si>
  <si>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</si>
  <si>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</si>
  <si>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</si>
  <si>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</si>
  <si>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</si>
  <si>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</si>
  <si>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</si>
  <si>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</si>
  <si>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</si>
  <si>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</si>
  <si>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</si>
  <si>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</si>
  <si>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</si>
  <si>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</si>
  <si>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</si>
  <si>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</si>
  <si>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</si>
  <si>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</si>
  <si>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</si>
  <si>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</si>
  <si>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</si>
  <si>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</si>
  <si>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</si>
  <si>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</si>
  <si>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</si>
  <si>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</si>
  <si>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</si>
  <si>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</si>
  <si>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</si>
  <si>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</si>
  <si>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</si>
  <si>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</si>
  <si>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</si>
  <si>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</si>
  <si>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</si>
  <si>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</si>
  <si>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</si>
  <si>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</si>
  <si>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</si>
  <si>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</si>
  <si>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</si>
  <si>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</si>
  <si>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</si>
  <si>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</si>
  <si>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</si>
  <si>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</si>
  <si>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</si>
  <si>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</si>
  <si>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</si>
  <si>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</si>
  <si>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</si>
  <si>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</si>
  <si>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</si>
  <si>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</si>
  <si>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</si>
  <si>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</si>
  <si>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</si>
  <si>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</si>
  <si>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</si>
  <si>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</si>
  <si>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</si>
  <si>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</si>
  <si>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</si>
  <si>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</si>
  <si>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</si>
  <si>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</si>
  <si>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</si>
  <si>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</si>
  <si>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</si>
  <si>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</si>
  <si>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</si>
  <si>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</si>
  <si>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</si>
  <si>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</si>
  <si>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</si>
  <si>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</si>
  <si>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</si>
  <si>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</si>
  <si>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</si>
  <si>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</si>
  <si>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</si>
  <si>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</si>
  <si>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</si>
  <si>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</si>
  <si>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</si>
  <si>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</si>
  <si>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</si>
  <si>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</si>
  <si>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</si>
  <si>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</si>
  <si>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</si>
  <si>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</si>
  <si>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</si>
  <si>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</si>
  <si>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</si>
  <si>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</si>
  <si>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</si>
  <si>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</si>
  <si>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</si>
  <si>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</si>
  <si>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</si>
  <si>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</si>
  <si>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</si>
  <si>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</si>
  <si>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</si>
  <si>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</si>
  <si>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</si>
  <si>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</si>
  <si>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</si>
  <si>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</si>
  <si>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</si>
  <si>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</si>
  <si>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</si>
  <si>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</si>
  <si>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</si>
  <si>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</si>
  <si>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</si>
  <si>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</si>
  <si>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</si>
  <si>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</si>
  <si>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</si>
  <si>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</si>
  <si>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</si>
  <si>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</si>
  <si>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</si>
  <si>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</si>
  <si>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</si>
  <si>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</si>
  <si>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</si>
  <si>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</si>
  <si>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</si>
  <si>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</si>
  <si>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</si>
  <si>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</si>
  <si>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</si>
  <si>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</si>
  <si>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</si>
  <si>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</si>
  <si>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</si>
  <si>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</si>
  <si>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</si>
  <si>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</si>
  <si>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</si>
  <si>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</si>
  <si>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</si>
  <si>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</si>
  <si>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</si>
  <si>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</si>
  <si>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</si>
  <si>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</si>
  <si>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</si>
  <si>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</si>
  <si>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</si>
  <si>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</si>
  <si>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</si>
  <si>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</si>
  <si>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</si>
  <si>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</si>
  <si>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</si>
  <si>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</si>
  <si>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</si>
  <si>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</si>
  <si>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</si>
  <si>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</si>
  <si>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</si>
  <si>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</si>
  <si>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</si>
  <si>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</si>
  <si>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</si>
  <si>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</si>
  <si>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</si>
  <si>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</si>
  <si>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</si>
  <si>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</si>
  <si>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</si>
  <si>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</si>
  <si>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</si>
  <si>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</si>
  <si>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</si>
  <si>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</si>
  <si>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</si>
  <si>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</si>
  <si>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</si>
  <si>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</si>
  <si>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</si>
  <si>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</si>
  <si>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</si>
  <si>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</si>
  <si>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</si>
  <si>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</si>
  <si>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</si>
  <si>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</si>
  <si>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</si>
  <si>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</si>
  <si>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</si>
  <si>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</si>
  <si>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</si>
  <si>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</si>
  <si>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</si>
  <si>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</si>
  <si>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</si>
  <si>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</si>
  <si>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</si>
  <si>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</si>
  <si>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</si>
  <si>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</si>
  <si>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</si>
  <si>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</si>
  <si>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</si>
  <si>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</si>
  <si>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</si>
  <si>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</si>
  <si>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</si>
  <si>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</si>
  <si>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</si>
  <si>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</si>
  <si>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</si>
  <si>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</si>
  <si>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</si>
  <si>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</si>
  <si>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</si>
  <si>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</si>
  <si>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</si>
  <si>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</si>
  <si>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</si>
  <si>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</si>
  <si>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</si>
  <si>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</si>
  <si>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</si>
  <si>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</si>
  <si>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</si>
  <si>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</si>
  <si>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</si>
  <si>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</si>
  <si>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</si>
  <si>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</si>
  <si>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</si>
  <si>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</si>
  <si>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</si>
  <si>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</si>
  <si>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</si>
  <si>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</si>
  <si>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</si>
  <si>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</si>
  <si>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</si>
  <si>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</si>
  <si>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</si>
  <si>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</si>
  <si>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</si>
  <si>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</si>
  <si>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</si>
  <si>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</si>
  <si>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</si>
  <si>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</si>
  <si>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</si>
  <si>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</si>
  <si>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</si>
  <si>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</si>
  <si>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</si>
  <si>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</si>
  <si>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</si>
  <si>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</si>
  <si>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</si>
  <si>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</si>
  <si>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</si>
  <si>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</si>
  <si>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</si>
  <si>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</si>
  <si>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</si>
  <si>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</si>
  <si>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</si>
  <si>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</si>
  <si>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</si>
  <si>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</si>
  <si>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</si>
  <si>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</si>
  <si>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</si>
  <si>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</si>
  <si>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</si>
  <si>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</si>
  <si>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</si>
  <si>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</si>
  <si>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</si>
  <si>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</si>
  <si>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</si>
  <si>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</si>
  <si>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</si>
  <si>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</si>
  <si>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</si>
  <si>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</si>
  <si>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</si>
  <si>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</si>
  <si>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</si>
  <si>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</si>
  <si>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</si>
  <si>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</si>
  <si>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</si>
  <si>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</si>
  <si>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</si>
  <si>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</si>
  <si>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</si>
  <si>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</si>
  <si>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</si>
  <si>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</si>
  <si>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</si>
  <si>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</si>
  <si>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</si>
  <si>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</si>
  <si>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</si>
  <si>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</si>
  <si>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</si>
  <si>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</si>
  <si>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</si>
  <si>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</si>
  <si>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</si>
  <si>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</si>
  <si>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</si>
  <si>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</si>
  <si>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</si>
  <si>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</si>
  <si>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</si>
  <si>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</si>
  <si>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</si>
  <si>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</si>
  <si>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</si>
  <si>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</si>
  <si>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</si>
  <si>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</si>
  <si>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</si>
  <si>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</si>
  <si>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</si>
  <si>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</si>
  <si>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</si>
  <si>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</si>
  <si>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</si>
  <si>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</si>
  <si>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</si>
  <si>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</si>
  <si>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</si>
  <si>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</si>
  <si>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</si>
  <si>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</si>
  <si>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</si>
  <si>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</si>
  <si>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</si>
  <si>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</si>
  <si>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</si>
  <si>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</si>
  <si>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</si>
  <si>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</si>
  <si>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</si>
  <si>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</si>
  <si>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</si>
  <si>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</si>
  <si>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</si>
  <si>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</si>
  <si>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</si>
  <si>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</si>
  <si>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</si>
  <si>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</si>
  <si>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</si>
  <si>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</si>
  <si>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</si>
  <si>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</si>
  <si>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</si>
  <si>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</si>
  <si>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</si>
  <si>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</si>
  <si>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</si>
  <si>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</si>
  <si>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</si>
  <si>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</si>
  <si>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</si>
  <si>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</si>
  <si>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</si>
  <si>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</si>
  <si>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</si>
  <si>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</si>
  <si>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</si>
  <si>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</si>
  <si>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</si>
  <si>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</si>
  <si>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</si>
  <si>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</si>
  <si>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</si>
  <si>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</si>
  <si>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</si>
  <si>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</si>
  <si>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</si>
  <si>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</si>
  <si>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</si>
  <si>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</si>
  <si>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</si>
  <si>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</si>
  <si>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</si>
  <si>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</si>
  <si>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</si>
  <si>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</si>
  <si>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</si>
  <si>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</si>
  <si>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</si>
  <si>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</si>
  <si>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</si>
  <si>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</si>
  <si>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</si>
  <si>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</si>
  <si>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</si>
  <si>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</si>
  <si>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</si>
  <si>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</si>
  <si>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</si>
  <si>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</si>
  <si>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</si>
  <si>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</si>
  <si>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</si>
  <si>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</si>
  <si>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</si>
  <si>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</si>
  <si>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</si>
  <si>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</si>
  <si>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</si>
  <si>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</si>
  <si>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</si>
  <si>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</si>
  <si>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</si>
  <si>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</si>
  <si>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</si>
  <si>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</si>
  <si>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</si>
  <si>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</si>
  <si>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</si>
  <si>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</si>
  <si>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</si>
  <si>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</si>
  <si>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</si>
  <si>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</si>
  <si>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</si>
  <si>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</si>
  <si>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</si>
  <si>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</si>
  <si>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</si>
  <si>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</si>
  <si>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</si>
  <si>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</si>
  <si>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</si>
  <si>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</si>
  <si>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</si>
  <si>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</si>
  <si>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</si>
  <si>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</si>
  <si>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</si>
  <si>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</si>
  <si>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</si>
  <si>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</si>
  <si>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</si>
  <si>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</si>
  <si>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</si>
  <si>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</si>
  <si>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</si>
  <si>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</si>
  <si>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</si>
  <si>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</si>
  <si>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</si>
  <si>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</si>
  <si>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</si>
  <si>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</si>
  <si>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</si>
  <si>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</si>
  <si>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</si>
  <si>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</si>
  <si>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</si>
  <si>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</si>
  <si>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</si>
  <si>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</si>
  <si>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</si>
  <si>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</si>
  <si>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</si>
  <si>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</si>
  <si>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</si>
  <si>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</si>
  <si>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</si>
  <si>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</si>
  <si>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</si>
  <si>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</si>
  <si>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</si>
  <si>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</si>
  <si>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</si>
  <si>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</si>
  <si>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</si>
  <si>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</si>
  <si>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</si>
  <si>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</si>
  <si>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</si>
  <si>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</si>
  <si>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</si>
  <si>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</si>
  <si>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</si>
  <si>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</si>
  <si>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</si>
  <si>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</si>
  <si>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</si>
  <si>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</si>
  <si>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</si>
  <si>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</si>
  <si>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</si>
  <si>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</si>
  <si>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</si>
  <si>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</si>
  <si>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</si>
  <si>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</si>
  <si>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</si>
  <si>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</si>
  <si>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</si>
  <si>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</si>
  <si>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</si>
  <si>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</si>
  <si>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</si>
  <si>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</si>
  <si>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</si>
  <si>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</si>
  <si>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</si>
  <si>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</si>
  <si>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</si>
  <si>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</si>
  <si>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</si>
  <si>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</si>
  <si>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</si>
  <si>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</si>
  <si>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</si>
  <si>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</si>
  <si>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</si>
  <si>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</si>
  <si>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</si>
  <si>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</si>
  <si>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</si>
  <si>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</si>
  <si>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</si>
  <si>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</si>
  <si>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</si>
  <si>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</si>
  <si>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</si>
  <si>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</si>
  <si>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</si>
  <si>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</si>
  <si>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</si>
  <si>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</si>
  <si>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</si>
  <si>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</si>
  <si>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</si>
  <si>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</si>
  <si>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</si>
  <si>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</si>
  <si>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</si>
  <si>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</si>
  <si>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</si>
  <si>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</si>
  <si>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</si>
  <si>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</si>
  <si>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</si>
  <si>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</si>
  <si>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</si>
  <si>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</si>
  <si>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</si>
  <si>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</si>
  <si>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</si>
  <si>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</si>
  <si>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</si>
  <si>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</si>
  <si>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</si>
  <si>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</si>
  <si>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</si>
  <si>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</si>
  <si>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</si>
  <si>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</si>
  <si>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</si>
  <si>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</si>
  <si>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</si>
  <si>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</si>
  <si>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</si>
  <si>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</si>
  <si>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</si>
  <si>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</si>
  <si>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</si>
  <si>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</si>
  <si>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</si>
  <si>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</si>
  <si>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</si>
  <si>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</si>
  <si>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</si>
  <si>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</si>
  <si>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</si>
  <si>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</si>
  <si>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</si>
  <si>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</si>
  <si>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</si>
  <si>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</si>
  <si>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</si>
  <si>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</si>
  <si>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</si>
  <si>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</si>
  <si>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</si>
  <si>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</si>
  <si>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</si>
  <si>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</si>
  <si>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</si>
  <si>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</si>
  <si>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</si>
  <si>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</si>
  <si>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</si>
  <si>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</si>
  <si>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</si>
  <si>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</si>
  <si>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</si>
  <si>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</si>
  <si>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</si>
  <si>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</si>
  <si>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</si>
  <si>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</si>
  <si>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</si>
  <si>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</si>
  <si>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</si>
  <si>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</si>
  <si>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</si>
  <si>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</si>
  <si>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</si>
  <si>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</si>
  <si>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</si>
  <si>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</si>
  <si>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</si>
  <si>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</si>
  <si>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</si>
  <si>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</si>
  <si>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</si>
  <si>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</si>
  <si>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</si>
  <si>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</si>
  <si>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</si>
  <si>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</si>
  <si>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</si>
  <si>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</si>
  <si>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</si>
  <si>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</si>
  <si>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</si>
  <si>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</si>
  <si>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</si>
  <si>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</si>
  <si>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</si>
  <si>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</si>
  <si>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</si>
  <si>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</si>
  <si>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</si>
  <si>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</si>
  <si>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</si>
  <si>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</si>
  <si>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</si>
  <si>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</si>
  <si>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</si>
  <si>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</si>
  <si>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</si>
  <si>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</si>
  <si>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</si>
  <si>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</si>
  <si>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</si>
  <si>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</si>
  <si>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</si>
  <si>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</si>
  <si>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</si>
  <si>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</si>
  <si>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</si>
  <si>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</si>
  <si>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</si>
  <si>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</si>
  <si>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</si>
  <si>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</si>
  <si>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</si>
  <si>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</si>
  <si>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</si>
  <si>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</si>
  <si>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</si>
  <si>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</si>
  <si>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</si>
  <si>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</si>
  <si>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</si>
  <si>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</si>
  <si>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</si>
  <si>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</si>
  <si>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</si>
  <si>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</si>
  <si>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</si>
  <si>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</si>
  <si>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</si>
  <si>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</si>
  <si>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</si>
  <si>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</si>
  <si>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</si>
  <si>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</si>
  <si>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</si>
  <si>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</si>
  <si>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</si>
  <si>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</si>
  <si>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</si>
  <si>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</si>
  <si>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</si>
  <si>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</si>
  <si>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</si>
  <si>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</si>
  <si>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</si>
  <si>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</si>
  <si>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</si>
  <si>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</si>
  <si>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</si>
  <si>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</si>
  <si>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</si>
  <si>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</si>
  <si>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</si>
  <si>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</si>
  <si>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</si>
  <si>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</si>
  <si>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</si>
  <si>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</si>
  <si>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</si>
  <si>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</si>
  <si>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</si>
  <si>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</si>
  <si>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</si>
  <si>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</si>
  <si>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</si>
  <si>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</si>
  <si>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</si>
  <si>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</si>
  <si>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</si>
  <si>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</si>
  <si>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</si>
  <si>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</si>
  <si>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</si>
  <si>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</si>
  <si>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</si>
  <si>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</si>
  <si>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</si>
  <si>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</si>
  <si>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</si>
  <si>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</si>
  <si>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</si>
  <si>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</si>
  <si>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</si>
  <si>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</si>
  <si>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</si>
  <si>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</si>
  <si>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</si>
  <si>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</si>
  <si>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</si>
  <si>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</si>
  <si>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</si>
  <si>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</si>
  <si>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</si>
  <si>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</si>
  <si>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</si>
  <si>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</si>
  <si>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</si>
  <si>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</si>
  <si>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</si>
  <si>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</si>
  <si>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</si>
  <si>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</si>
  <si>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</si>
  <si>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</si>
  <si>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</si>
  <si>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</si>
  <si>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</si>
  <si>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</si>
  <si>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</si>
  <si>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</si>
  <si>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</si>
  <si>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</si>
  <si>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</si>
  <si>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</si>
  <si>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</si>
  <si>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</si>
  <si>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</si>
  <si>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</si>
  <si>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</si>
  <si>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</si>
  <si>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</si>
  <si>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</si>
  <si>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</si>
  <si>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</si>
  <si>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</si>
  <si>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</si>
  <si>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</si>
  <si>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</si>
  <si>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</si>
  <si>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</si>
  <si>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</si>
  <si>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</si>
  <si>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</si>
  <si>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</si>
  <si>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</si>
  <si>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</si>
  <si>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</si>
  <si>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</si>
  <si>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</si>
  <si>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</si>
  <si>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</si>
  <si>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</si>
  <si>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</si>
  <si>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</si>
  <si>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</si>
  <si>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</si>
  <si>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</si>
  <si>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</si>
  <si>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</si>
  <si>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</si>
  <si>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</si>
  <si>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</si>
  <si>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</si>
  <si>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</si>
  <si>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</si>
  <si>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</si>
  <si>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</si>
  <si>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</si>
  <si>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</si>
  <si>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</si>
  <si>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</si>
  <si>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</si>
  <si>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</si>
  <si>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</si>
  <si>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</si>
  <si>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</si>
  <si>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</si>
  <si>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</si>
  <si>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</si>
  <si>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</si>
  <si>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</si>
  <si>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</si>
  <si>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</si>
  <si>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</si>
  <si>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</si>
  <si>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</si>
  <si>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</si>
  <si>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</si>
  <si>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</si>
  <si>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</si>
  <si>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</si>
  <si>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</si>
  <si>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</si>
  <si>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</si>
  <si>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</si>
  <si>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</si>
  <si>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</si>
  <si>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</si>
  <si>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</si>
  <si>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</si>
  <si>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</si>
  <si>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</si>
  <si>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</si>
  <si>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</si>
  <si>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</si>
  <si>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</si>
  <si>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</si>
  <si>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</si>
  <si>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</si>
  <si>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</si>
  <si>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</si>
  <si>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</si>
  <si>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</si>
  <si>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</si>
  <si>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</si>
  <si>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</si>
  <si>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</si>
  <si>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</si>
  <si>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</si>
  <si>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</si>
  <si>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</si>
  <si>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</si>
  <si>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</si>
  <si>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</si>
  <si>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</si>
  <si>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</si>
  <si>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</si>
  <si>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</si>
  <si>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</si>
  <si>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</si>
  <si>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</si>
  <si>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</si>
  <si>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</si>
  <si>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</si>
  <si>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</si>
  <si>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</si>
  <si>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</si>
  <si>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</si>
  <si>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</si>
  <si>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</si>
  <si>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</si>
  <si>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</si>
  <si>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</si>
  <si>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</si>
  <si>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</si>
  <si>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</si>
  <si>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</si>
  <si>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</si>
  <si>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</si>
  <si>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</si>
  <si>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</si>
  <si>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</si>
  <si>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</si>
  <si>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</si>
  <si>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</si>
  <si>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</si>
  <si>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</si>
  <si>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</si>
  <si>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</si>
  <si>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</si>
  <si>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</si>
  <si>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</si>
  <si>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</si>
  <si>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</si>
  <si>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</si>
  <si>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</si>
  <si>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</si>
  <si>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</si>
  <si>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</si>
  <si>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</si>
  <si>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</si>
  <si>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</si>
  <si>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</si>
  <si>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</si>
  <si>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</si>
  <si>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</si>
  <si>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</si>
  <si>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</si>
  <si>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</si>
  <si>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</si>
  <si>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</si>
  <si>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</si>
  <si>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</si>
  <si>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</si>
  <si>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</si>
  <si>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</si>
  <si>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</si>
  <si>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</si>
  <si>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</si>
  <si>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</si>
  <si>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</si>
  <si>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</si>
  <si>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</si>
  <si>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</si>
  <si>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</si>
  <si>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</si>
  <si>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</si>
  <si>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</si>
  <si>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</si>
  <si>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</si>
  <si>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</si>
  <si>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</si>
  <si>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</si>
  <si>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</si>
  <si>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</si>
  <si>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</si>
  <si>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</si>
  <si>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</si>
  <si>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</si>
  <si>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</si>
  <si>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</si>
  <si>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</si>
  <si>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</si>
  <si>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</si>
  <si>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</si>
  <si>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</si>
  <si>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</si>
  <si>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</si>
  <si>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</si>
  <si>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</si>
  <si>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</si>
  <si>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</si>
  <si>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</si>
  <si>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</si>
  <si>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</si>
  <si>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</si>
  <si>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</si>
  <si>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</si>
  <si>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</si>
  <si>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</si>
  <si>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</si>
  <si>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</si>
  <si>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</si>
  <si>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</si>
  <si>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</si>
  <si>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</si>
  <si>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</si>
  <si>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</si>
  <si>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</si>
  <si>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</si>
  <si>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</si>
  <si>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</si>
  <si>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</si>
  <si>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</si>
  <si>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</si>
  <si>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</si>
  <si>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</si>
  <si>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</si>
  <si>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</si>
  <si>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</si>
  <si>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</si>
  <si>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</si>
  <si>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</si>
  <si>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</si>
  <si>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</si>
  <si>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</si>
  <si>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</si>
  <si>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</si>
  <si>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</si>
  <si>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</si>
  <si>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</si>
  <si>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</si>
  <si>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</si>
  <si>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</si>
  <si>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</si>
  <si>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</si>
  <si>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</si>
  <si>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</si>
  <si>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</si>
  <si>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</si>
  <si>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</si>
  <si>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</si>
  <si>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</si>
  <si>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</si>
  <si>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</si>
  <si>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</si>
  <si>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</si>
  <si>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</si>
  <si>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</si>
  <si>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</si>
  <si>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</si>
  <si>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</si>
  <si>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</si>
  <si>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</si>
  <si>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</si>
  <si>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</si>
  <si>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</si>
  <si>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</si>
  <si>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</si>
  <si>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</si>
  <si>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</si>
  <si>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</si>
  <si>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</si>
  <si>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</si>
  <si>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</si>
  <si>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</si>
  <si>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</si>
  <si>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</si>
  <si>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</si>
  <si>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</si>
  <si>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</si>
  <si>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</si>
  <si>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</si>
  <si>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</si>
  <si>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</si>
  <si>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</si>
  <si>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</si>
  <si>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</si>
  <si>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</si>
  <si>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</si>
  <si>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</si>
  <si>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</si>
  <si>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</si>
  <si>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</si>
  <si>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</si>
  <si>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</si>
  <si>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</si>
  <si>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</si>
  <si>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</si>
  <si>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</si>
  <si>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</si>
  <si>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</si>
  <si>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</si>
  <si>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</si>
  <si>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</si>
  <si>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</si>
  <si>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</si>
  <si>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</si>
  <si>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</si>
  <si>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</si>
  <si>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</si>
  <si>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</si>
  <si>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</si>
  <si>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</si>
  <si>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</si>
  <si>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</si>
  <si>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</si>
  <si>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</si>
  <si>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</si>
  <si>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</si>
  <si>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</si>
  <si>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</si>
  <si>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</si>
  <si>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</si>
  <si>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</si>
  <si>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</si>
  <si>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</si>
  <si>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</si>
  <si>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</si>
  <si>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</si>
  <si>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</si>
  <si>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</si>
  <si>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</si>
  <si>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</si>
  <si>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</si>
  <si>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</si>
  <si>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</si>
  <si>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</si>
  <si>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</si>
  <si>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</si>
  <si>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</si>
  <si>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</si>
  <si>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</si>
  <si>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</si>
  <si>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</si>
  <si>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</si>
  <si>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</si>
  <si>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</si>
  <si>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</si>
  <si>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</si>
  <si>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</si>
  <si>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</si>
  <si>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</si>
  <si>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</si>
  <si>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</si>
  <si>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</si>
  <si>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</si>
  <si>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</si>
  <si>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</si>
  <si>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</si>
  <si>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</si>
  <si>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</si>
  <si>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</si>
  <si>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</si>
  <si>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</si>
  <si>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</si>
  <si>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</si>
  <si>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</si>
  <si>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</si>
  <si>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</si>
  <si>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</si>
  <si>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</si>
  <si>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</si>
  <si>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</si>
  <si>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</si>
  <si>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</si>
  <si>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</si>
  <si>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</si>
  <si>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</si>
  <si>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</si>
  <si>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</si>
  <si>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</si>
  <si>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</si>
  <si>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</si>
  <si>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</si>
  <si>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</si>
  <si>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</si>
  <si>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</si>
  <si>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</si>
  <si>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</si>
  <si>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</si>
  <si>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</si>
  <si>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</si>
  <si>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</si>
  <si>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</si>
  <si>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</si>
  <si>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</si>
  <si>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</si>
  <si>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</si>
  <si>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</si>
  <si>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</si>
  <si>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</si>
  <si>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</si>
  <si>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</si>
  <si>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</si>
  <si>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</si>
  <si>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</si>
  <si>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</si>
  <si>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</si>
  <si>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</si>
  <si>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</si>
  <si>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</si>
  <si>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</si>
  <si>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</si>
  <si>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</si>
  <si>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</si>
  <si>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</si>
  <si>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</si>
  <si>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</si>
  <si>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</si>
  <si>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</si>
  <si>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</si>
  <si>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</si>
  <si>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</si>
  <si>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</si>
  <si>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</si>
  <si>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</si>
  <si>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</si>
  <si>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</si>
  <si>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</si>
  <si>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</si>
  <si>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</si>
  <si>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</si>
  <si>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</si>
  <si>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</si>
  <si>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</si>
  <si>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</si>
  <si>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</si>
  <si>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</si>
  <si>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</si>
  <si>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</si>
  <si>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</si>
  <si>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</si>
  <si>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</si>
  <si>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</si>
  <si>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</si>
  <si>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</si>
  <si>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</si>
  <si>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</si>
  <si>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</si>
  <si>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</si>
  <si>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</si>
  <si>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</si>
  <si>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</si>
  <si>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</si>
  <si>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</si>
  <si>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</si>
  <si>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</si>
  <si>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</si>
  <si>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</si>
  <si>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</si>
  <si>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</si>
  <si>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</si>
  <si>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</si>
  <si>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</si>
  <si>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</si>
  <si>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</si>
  <si>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</si>
  <si>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</si>
  <si>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</si>
  <si>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</si>
  <si>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</si>
  <si>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</si>
  <si>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</si>
  <si>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</si>
  <si>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</si>
  <si>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</si>
  <si>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</si>
  <si>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</si>
  <si>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</si>
  <si>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</si>
  <si>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</si>
  <si>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</si>
  <si>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</si>
  <si>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</si>
  <si>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</si>
  <si>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</si>
  <si>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</si>
  <si>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</si>
  <si>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</si>
  <si>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</si>
  <si>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</si>
  <si>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</si>
  <si>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</si>
  <si>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</si>
  <si>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</si>
  <si>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</si>
  <si>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</si>
  <si>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</si>
  <si>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</si>
  <si>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</si>
  <si>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</si>
  <si>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</si>
  <si>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</si>
  <si>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</si>
  <si>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</si>
  <si>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</si>
  <si>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</si>
  <si>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</si>
  <si>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</si>
  <si>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</si>
  <si>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</si>
  <si>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</si>
  <si>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</si>
  <si>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</si>
  <si>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</si>
  <si>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</si>
  <si>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</si>
  <si>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</si>
  <si>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</si>
  <si>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</si>
  <si>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</si>
  <si>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</si>
  <si>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</si>
  <si>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</si>
  <si>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</si>
  <si>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</si>
  <si>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</si>
  <si>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</si>
  <si>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</si>
  <si>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</si>
  <si>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</si>
  <si>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</si>
  <si>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</si>
  <si>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</si>
  <si>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</si>
  <si>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</si>
  <si>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</si>
  <si>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</si>
  <si>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</si>
  <si>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</si>
  <si>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</si>
  <si>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</si>
  <si>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</si>
  <si>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</si>
  <si>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</si>
  <si>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</si>
  <si>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</si>
  <si>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</si>
  <si>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</si>
  <si>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</si>
  <si>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</si>
  <si>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</si>
  <si>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</si>
  <si>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</si>
  <si>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</si>
  <si>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</si>
  <si>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</si>
  <si>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</si>
  <si>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</si>
  <si>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</si>
  <si>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</si>
  <si>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</si>
  <si>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</si>
  <si>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</si>
  <si>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</si>
  <si>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</si>
  <si>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</si>
  <si>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</si>
  <si>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</si>
  <si>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</si>
  <si>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</si>
  <si>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</si>
  <si>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</si>
  <si>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</si>
  <si>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</si>
  <si>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</si>
  <si>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</si>
  <si>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</si>
  <si>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</si>
  <si>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</si>
  <si>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</si>
  <si>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</si>
  <si>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</si>
  <si>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</si>
  <si>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</si>
  <si>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</si>
  <si>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</si>
  <si>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</si>
  <si>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</si>
  <si>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</si>
  <si>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</si>
  <si>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</si>
  <si>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</si>
  <si>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</si>
  <si>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</si>
  <si>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</si>
  <si>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</si>
  <si>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</si>
  <si>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</si>
  <si>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</si>
  <si>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</si>
  <si>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</si>
  <si>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</si>
  <si>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</si>
  <si>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</si>
  <si>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</si>
  <si>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</si>
  <si>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</si>
  <si>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</si>
  <si>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</si>
  <si>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</si>
  <si>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</si>
  <si>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</si>
  <si>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</si>
  <si>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</si>
  <si>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</si>
  <si>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</si>
  <si>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</si>
  <si>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</si>
  <si>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</si>
  <si>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</si>
  <si>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</si>
  <si>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</si>
  <si>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</si>
  <si>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</si>
  <si>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</si>
  <si>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</si>
  <si>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</si>
  <si>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</si>
  <si>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</si>
  <si>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</si>
  <si>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</si>
  <si>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</si>
  <si>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</si>
  <si>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</si>
  <si>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</si>
  <si>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</si>
  <si>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</si>
  <si>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</si>
  <si>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</si>
  <si>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</si>
  <si>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</si>
  <si>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</si>
  <si>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</si>
  <si>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</si>
  <si>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</si>
  <si>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</si>
  <si>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</si>
  <si>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</si>
  <si>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</si>
  <si>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</si>
  <si>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</si>
  <si>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</si>
  <si>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</si>
  <si>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</si>
  <si>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</si>
  <si>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</si>
  <si>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</si>
  <si>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</si>
  <si>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</si>
  <si>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</si>
  <si>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</si>
  <si>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</si>
  <si>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</si>
  <si>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</si>
  <si>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</si>
  <si>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</si>
  <si>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</si>
  <si>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</si>
  <si>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</si>
  <si>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</si>
  <si>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</si>
  <si>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</si>
  <si>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</si>
  <si>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</si>
  <si>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</si>
  <si>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</si>
  <si>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</si>
  <si>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</si>
  <si>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</si>
  <si>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</si>
  <si>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</si>
  <si>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</si>
  <si>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</si>
  <si>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</si>
  <si>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</si>
  <si>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</si>
  <si>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</si>
  <si>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</si>
  <si>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</si>
  <si>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</si>
  <si>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</si>
  <si>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</si>
  <si>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</si>
  <si>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</si>
  <si>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</si>
  <si>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</si>
  <si>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</si>
  <si>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</si>
  <si>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</si>
  <si>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</si>
  <si>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</si>
  <si>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</si>
  <si>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</si>
  <si>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</si>
  <si>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</si>
  <si>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</si>
  <si>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</si>
  <si>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</si>
  <si>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</si>
  <si>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</si>
  <si>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</si>
  <si>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</si>
  <si>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</si>
  <si>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</si>
  <si>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</si>
  <si>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</si>
  <si>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</si>
  <si>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</si>
  <si>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</si>
  <si>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</si>
  <si>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</si>
  <si>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</si>
  <si>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</si>
  <si>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</si>
  <si>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</si>
  <si>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</si>
  <si>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</si>
  <si>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</si>
  <si>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</si>
  <si>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</si>
  <si>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</si>
  <si>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</si>
  <si>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</si>
  <si>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</si>
  <si>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</si>
  <si>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</si>
  <si>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</si>
  <si>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</si>
  <si>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</si>
  <si>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</si>
  <si>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</si>
  <si>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</si>
  <si>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</si>
  <si>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</si>
  <si>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</si>
  <si>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</si>
  <si>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</si>
  <si>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</si>
  <si>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</si>
  <si>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</si>
  <si>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</si>
  <si>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</si>
  <si>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</si>
  <si>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</si>
  <si>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</si>
  <si>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</si>
  <si>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</si>
  <si>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</si>
  <si>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</si>
  <si>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</si>
  <si>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</si>
  <si>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</si>
  <si>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</si>
  <si>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</si>
  <si>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</si>
  <si>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</si>
  <si>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</si>
  <si>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</si>
  <si>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</si>
  <si>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</si>
  <si>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</si>
  <si>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</si>
  <si>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</si>
  <si>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</si>
  <si>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</si>
  <si>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</si>
  <si>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</si>
  <si>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</si>
  <si>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</si>
  <si>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</si>
  <si>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</si>
  <si>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</si>
  <si>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</si>
  <si>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</si>
  <si>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</si>
  <si>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</si>
  <si>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</si>
  <si>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</si>
  <si>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</si>
  <si>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</si>
  <si>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</si>
  <si>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</si>
  <si>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</si>
  <si>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</si>
  <si>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</si>
  <si>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</si>
  <si>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</si>
  <si>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</si>
  <si>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</si>
  <si>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</si>
  <si>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</si>
  <si>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</si>
  <si>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</si>
  <si>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</si>
  <si>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</si>
  <si>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</si>
  <si>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</si>
  <si>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</si>
  <si>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</si>
  <si>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</si>
  <si>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</si>
  <si>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</si>
  <si>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</si>
  <si>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</si>
  <si>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</si>
  <si>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</si>
  <si>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</si>
  <si>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</si>
  <si>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</si>
  <si>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</si>
  <si>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</si>
  <si>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</si>
  <si>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</si>
  <si>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</si>
  <si>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</si>
  <si>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</si>
  <si>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</si>
  <si>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</si>
  <si>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</si>
  <si>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</si>
  <si>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</si>
  <si>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</si>
  <si>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</si>
  <si>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</si>
  <si>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</si>
  <si>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</si>
  <si>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</si>
  <si>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</si>
  <si>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</si>
  <si>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</si>
  <si>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</si>
  <si>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</si>
  <si>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</si>
  <si>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</si>
  <si>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</si>
  <si>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</si>
  <si>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</si>
  <si>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</si>
  <si>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</si>
  <si>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</si>
  <si>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</si>
  <si>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</si>
  <si>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</si>
  <si>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</si>
  <si>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</si>
  <si>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</si>
  <si>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</si>
  <si>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</si>
  <si>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</si>
  <si>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</si>
  <si>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</si>
  <si>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</si>
  <si>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</si>
  <si>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</si>
  <si>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</si>
  <si>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</si>
  <si>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</si>
  <si>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</si>
  <si>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</si>
  <si>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</si>
  <si>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</si>
  <si>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</si>
  <si>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</si>
  <si>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</si>
  <si>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</si>
  <si>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</si>
  <si>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</si>
  <si>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</si>
  <si>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</si>
  <si>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</si>
  <si>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</si>
  <si>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</si>
  <si>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</si>
  <si>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</si>
  <si>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</si>
  <si>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</si>
  <si>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</si>
  <si>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</si>
  <si>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</si>
  <si>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</si>
  <si>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</si>
  <si>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</si>
  <si>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</si>
  <si>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</si>
  <si>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</si>
  <si>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</si>
  <si>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</si>
  <si>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</si>
  <si>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</si>
  <si>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</si>
  <si>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</si>
  <si>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</si>
  <si>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</si>
  <si>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</si>
  <si>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</si>
  <si>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</si>
  <si>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</si>
  <si>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</si>
  <si>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</si>
  <si>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</si>
  <si>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</si>
  <si>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</si>
  <si>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</si>
  <si>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</si>
  <si>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</si>
  <si>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</si>
  <si>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</si>
  <si>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</si>
  <si>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</si>
  <si>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</si>
  <si>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</si>
  <si>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</si>
  <si>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</si>
  <si>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</si>
  <si>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</si>
  <si>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</si>
  <si>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</si>
  <si>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</si>
  <si>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</si>
  <si>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</si>
  <si>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</si>
  <si>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</si>
  <si>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</si>
  <si>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</si>
  <si>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</si>
  <si>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</si>
  <si>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</si>
  <si>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</si>
  <si>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</si>
  <si>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</si>
  <si>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</si>
  <si>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</si>
  <si>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</si>
  <si>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</si>
  <si>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</si>
  <si>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</si>
  <si>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</si>
  <si>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</si>
  <si>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</si>
  <si>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</si>
  <si>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</si>
  <si>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</si>
  <si>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</si>
  <si>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</si>
  <si>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</si>
  <si>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</si>
  <si>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</si>
  <si>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</si>
  <si>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</si>
  <si>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</si>
  <si>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</si>
  <si>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</si>
  <si>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</si>
  <si>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</si>
  <si>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</si>
  <si>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</si>
  <si>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</si>
  <si>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</si>
  <si>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</si>
  <si>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</si>
  <si>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</si>
  <si>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</si>
  <si>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</si>
  <si>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</si>
  <si>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</si>
  <si>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</si>
  <si>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</si>
  <si>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</si>
  <si>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</si>
  <si>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</si>
  <si>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</si>
  <si>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</si>
  <si>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</si>
  <si>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</si>
  <si>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</si>
  <si>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</si>
  <si>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</si>
  <si>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</si>
  <si>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</si>
  <si>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</si>
  <si>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</si>
  <si>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</si>
  <si>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</si>
  <si>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</si>
  <si>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</si>
  <si>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</si>
  <si>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</si>
  <si>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</si>
  <si>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</si>
  <si>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</si>
  <si>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</si>
  <si>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</si>
  <si>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</si>
  <si>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</si>
  <si>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</si>
  <si>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</si>
  <si>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</si>
  <si>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</si>
  <si>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</si>
  <si>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</si>
  <si>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</si>
  <si>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</si>
  <si>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</si>
  <si>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</si>
  <si>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</si>
  <si>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</si>
  <si>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</si>
  <si>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</si>
  <si>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</si>
  <si>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</si>
  <si>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</si>
  <si>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</si>
  <si>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</si>
  <si>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</si>
  <si>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</si>
  <si>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</si>
  <si>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</si>
  <si>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</si>
  <si>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</si>
  <si>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</si>
  <si>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</si>
  <si>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</si>
  <si>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</si>
  <si>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</si>
  <si>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</si>
  <si>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</si>
  <si>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</si>
  <si>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</si>
  <si>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</si>
  <si>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</si>
  <si>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</si>
  <si>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</si>
  <si>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</si>
  <si>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</si>
  <si>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</si>
  <si>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</si>
  <si>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</si>
  <si>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</si>
  <si>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</si>
  <si>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</si>
  <si>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</si>
  <si>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</si>
  <si>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</si>
  <si>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</si>
  <si>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</si>
  <si>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</si>
  <si>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</si>
  <si>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</si>
  <si>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</si>
  <si>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</si>
  <si>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</si>
  <si>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</si>
  <si>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</si>
  <si>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</si>
  <si>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</si>
  <si>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</si>
  <si>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</si>
  <si>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</si>
  <si>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</si>
  <si>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</si>
  <si>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</si>
  <si>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</si>
  <si>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</si>
  <si>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</si>
  <si>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</si>
  <si>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</si>
  <si>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</si>
  <si>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</si>
  <si>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</si>
  <si>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</si>
  <si>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</si>
  <si>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</si>
  <si>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</si>
  <si>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</si>
  <si>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</si>
  <si>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</si>
  <si>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</si>
  <si>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</si>
  <si>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</si>
  <si>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</si>
  <si>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</si>
  <si>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</si>
  <si>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</si>
  <si>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</si>
  <si>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</si>
  <si>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</si>
  <si>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</si>
  <si>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</si>
  <si>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</si>
  <si>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</si>
  <si>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</si>
  <si>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</si>
  <si>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</si>
  <si>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</si>
  <si>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</si>
  <si>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</si>
  <si>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</si>
  <si>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</si>
  <si>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</si>
  <si>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</si>
  <si>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</si>
  <si>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</si>
  <si>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</si>
  <si>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</si>
  <si>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</si>
  <si>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</si>
  <si>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</si>
  <si>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</si>
  <si>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</si>
  <si>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</si>
  <si>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</si>
  <si>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</si>
  <si>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</si>
  <si>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</si>
  <si>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</si>
  <si>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</si>
  <si>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</si>
  <si>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</si>
  <si>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</si>
  <si>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</si>
  <si>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</si>
  <si>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</si>
  <si>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</si>
  <si>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</si>
  <si>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</si>
  <si>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</si>
  <si>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</si>
  <si>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</si>
  <si>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</si>
  <si>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</si>
  <si>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</si>
  <si>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</si>
  <si>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</si>
  <si>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</si>
  <si>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</si>
  <si>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</si>
  <si>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</si>
  <si>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</si>
  <si>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</si>
  <si>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</si>
  <si>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</si>
  <si>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</si>
  <si>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</si>
  <si>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</si>
  <si>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</si>
  <si>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</si>
  <si>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</si>
  <si>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</si>
  <si>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</si>
  <si>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</si>
  <si>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</si>
  <si>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</si>
  <si>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</si>
  <si>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</si>
  <si>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</si>
  <si>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</si>
  <si>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</si>
  <si>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</si>
  <si>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</si>
  <si>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</si>
  <si>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</si>
  <si>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</si>
  <si>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</si>
  <si>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</si>
  <si>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</si>
  <si>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</si>
  <si>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</si>
  <si>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</si>
  <si>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</si>
  <si>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</si>
  <si>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</si>
  <si>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</si>
  <si>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</si>
  <si>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</si>
  <si>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</si>
  <si>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</si>
  <si>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</si>
  <si>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</si>
  <si>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</si>
  <si>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</si>
  <si>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</si>
  <si>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</si>
  <si>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</si>
  <si>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</si>
  <si>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</si>
  <si>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</si>
  <si>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</si>
  <si>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</si>
  <si>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</si>
  <si>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</si>
  <si>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</si>
  <si>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</si>
  <si>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</si>
  <si>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</si>
  <si>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</si>
  <si>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</si>
  <si>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</si>
  <si>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</si>
  <si>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</si>
  <si>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</si>
  <si>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</si>
  <si>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</si>
  <si>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</si>
  <si>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</si>
  <si>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</si>
  <si>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</si>
  <si>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</si>
  <si>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</si>
  <si>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</si>
  <si>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</si>
  <si>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</si>
  <si>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</si>
  <si>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</si>
  <si>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</si>
  <si>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</si>
  <si>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</si>
  <si>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</si>
  <si>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</si>
  <si>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</si>
  <si>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</si>
  <si>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</si>
  <si>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</si>
  <si>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</si>
  <si>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</si>
  <si>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</si>
  <si>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</si>
  <si>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</si>
  <si>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</si>
  <si>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</si>
  <si>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</si>
  <si>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</si>
  <si>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</si>
  <si>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</si>
  <si>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</si>
  <si>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</si>
  <si>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</si>
  <si>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</si>
  <si>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</si>
  <si>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</si>
  <si>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</si>
  <si>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</si>
  <si>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</si>
  <si>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</si>
  <si>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</si>
  <si>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</si>
  <si>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</si>
  <si>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</si>
  <si>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</si>
  <si>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</si>
  <si>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</si>
  <si>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</si>
  <si>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</si>
  <si>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</si>
  <si>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</si>
  <si>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</si>
  <si>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</si>
  <si>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</si>
  <si>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</si>
  <si>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</si>
  <si>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</si>
  <si>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</si>
  <si>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</si>
  <si>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</si>
  <si>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</si>
  <si>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</si>
  <si>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</si>
  <si>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</si>
  <si>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</si>
  <si>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</si>
  <si>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</si>
  <si>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</si>
  <si>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</si>
  <si>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</si>
  <si>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</si>
  <si>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</si>
  <si>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</si>
  <si>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</si>
  <si>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</si>
  <si>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</si>
  <si>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</si>
  <si>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</si>
  <si>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</si>
  <si>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</si>
  <si>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</si>
  <si>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</si>
  <si>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</si>
  <si>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</si>
  <si>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</si>
  <si>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</si>
  <si>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</si>
  <si>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</si>
  <si>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</si>
  <si>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</si>
  <si>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</si>
  <si>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</si>
  <si>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</si>
  <si>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</si>
  <si>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</si>
  <si>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</si>
  <si>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</si>
  <si>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</si>
  <si>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</si>
  <si>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</si>
  <si>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</si>
  <si>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</si>
  <si>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</si>
  <si>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</si>
  <si>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</si>
  <si>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</si>
  <si>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</si>
  <si>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</si>
  <si>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</si>
  <si>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</si>
  <si>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</si>
  <si>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</si>
  <si>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</si>
  <si>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</si>
  <si>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</si>
  <si>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</si>
  <si>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</si>
  <si>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</si>
  <si>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</si>
  <si>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</si>
  <si>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</si>
  <si>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</si>
  <si>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</si>
  <si>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</si>
  <si>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</si>
  <si>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</si>
  <si>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</si>
  <si>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</si>
  <si>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</si>
  <si>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</si>
  <si>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</si>
  <si>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</si>
  <si>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</si>
  <si>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</si>
  <si>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</si>
  <si>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</si>
  <si>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</si>
  <si>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</si>
  <si>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</si>
  <si>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</si>
  <si>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</si>
  <si>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</si>
  <si>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</si>
  <si>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</si>
  <si>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</si>
  <si>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</si>
  <si>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</si>
  <si>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</si>
  <si>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</si>
  <si>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</si>
  <si>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</si>
  <si>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</si>
  <si>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</si>
  <si>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</si>
  <si>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</si>
  <si>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</si>
  <si>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</si>
  <si>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</si>
  <si>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</si>
  <si>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</si>
  <si>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</si>
  <si>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</si>
  <si>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</si>
  <si>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</si>
  <si>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</si>
  <si>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</si>
  <si>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</si>
  <si>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</si>
  <si>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</si>
  <si>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</si>
  <si>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</si>
  <si>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</si>
  <si>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</si>
  <si>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</si>
  <si>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</si>
  <si>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</si>
  <si>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</si>
  <si>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</si>
  <si>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</si>
  <si>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</si>
  <si>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</si>
  <si>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</si>
  <si>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</si>
  <si>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</si>
  <si>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</si>
  <si>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</si>
  <si>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</si>
  <si>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</si>
  <si>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</si>
  <si>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</si>
  <si>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</si>
  <si>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</si>
  <si>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</si>
  <si>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</si>
  <si>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</si>
  <si>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</si>
  <si>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</si>
  <si>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</si>
  <si>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</si>
  <si>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</si>
  <si>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</si>
  <si>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</si>
  <si>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</si>
  <si>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</si>
  <si>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</si>
  <si>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</si>
  <si>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</si>
  <si>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</si>
  <si>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</si>
  <si>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</si>
  <si>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</si>
  <si>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</si>
  <si>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</si>
  <si>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</si>
  <si>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</si>
  <si>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</si>
  <si>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</si>
  <si>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</si>
  <si>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</si>
  <si>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</si>
  <si>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</si>
  <si>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</si>
  <si>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</si>
  <si>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</si>
  <si>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</si>
  <si>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</si>
  <si>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</si>
  <si>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</si>
  <si>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</si>
  <si>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</si>
  <si>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</si>
  <si>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</si>
  <si>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</si>
  <si>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</si>
  <si>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</si>
  <si>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</si>
  <si>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</si>
  <si>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</si>
  <si>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</si>
  <si>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</si>
  <si>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</si>
  <si>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</si>
  <si>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</si>
  <si>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</si>
  <si>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</si>
  <si>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</si>
  <si>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</si>
  <si>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</si>
  <si>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</si>
  <si>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</si>
  <si>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</si>
  <si>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</si>
  <si>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</si>
  <si>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</si>
  <si>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</si>
  <si>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</si>
  <si>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</si>
  <si>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</si>
  <si>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</si>
  <si>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</si>
  <si>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</si>
  <si>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</si>
  <si>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</si>
  <si>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</si>
  <si>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</si>
  <si>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</si>
  <si>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</si>
  <si>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</si>
  <si>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</si>
  <si>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</si>
  <si>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</si>
  <si>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</si>
  <si>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</si>
  <si>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</si>
  <si>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</si>
  <si>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</si>
  <si>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</si>
  <si>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</si>
  <si>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</si>
  <si>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</si>
  <si>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</si>
  <si>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</si>
  <si>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</si>
  <si>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</si>
  <si>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</si>
  <si>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</si>
  <si>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</si>
  <si>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</si>
  <si>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</si>
  <si>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</si>
  <si>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</si>
  <si>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</si>
  <si>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</si>
  <si>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</si>
  <si>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</si>
  <si>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</si>
  <si>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</si>
  <si>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</si>
  <si>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</si>
  <si>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</si>
  <si>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</si>
  <si>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</si>
  <si>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</si>
  <si>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</si>
  <si>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</si>
  <si>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</si>
  <si>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</si>
  <si>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</si>
  <si>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</si>
  <si>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</si>
  <si>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</si>
  <si>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</si>
  <si>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</si>
  <si>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</si>
  <si>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</si>
  <si>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</si>
  <si>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</si>
  <si>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</si>
  <si>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</si>
  <si>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</si>
  <si>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</si>
  <si>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</si>
  <si>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</si>
  <si>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</si>
  <si>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</si>
  <si>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</si>
  <si>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</si>
  <si>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</si>
  <si>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</si>
  <si>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</si>
  <si>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</si>
  <si>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</si>
  <si>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</si>
  <si>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</si>
  <si>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</si>
  <si>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</si>
  <si>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</si>
  <si>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</si>
  <si>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</si>
  <si>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</si>
  <si>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</si>
  <si>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</si>
  <si>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</si>
  <si>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</si>
  <si>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</si>
  <si>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</si>
  <si>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</si>
  <si>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</si>
  <si>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</si>
  <si>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</si>
  <si>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</si>
  <si>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</si>
  <si>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</si>
  <si>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</si>
  <si>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</si>
  <si>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</si>
  <si>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</si>
  <si>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</si>
  <si>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</si>
  <si>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</si>
  <si>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</si>
  <si>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</si>
  <si>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</si>
  <si>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</si>
  <si>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</si>
  <si>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</si>
  <si>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</si>
  <si>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</si>
  <si>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</si>
  <si>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</si>
  <si>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</si>
  <si>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</si>
  <si>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</si>
  <si>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</si>
  <si>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</si>
  <si>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</si>
  <si>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</si>
  <si>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</si>
  <si>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</si>
  <si>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</si>
  <si>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</si>
  <si>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</si>
  <si>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</si>
  <si>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</si>
  <si>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</si>
  <si>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</si>
  <si>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</si>
  <si>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</si>
  <si>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</si>
  <si>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</si>
  <si>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</si>
  <si>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</si>
  <si>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</si>
  <si>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</si>
  <si>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</si>
  <si>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</si>
  <si>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</si>
  <si>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</si>
  <si>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</si>
  <si>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</si>
  <si>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</si>
  <si>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</si>
  <si>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</si>
  <si>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</si>
  <si>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</si>
  <si>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</si>
  <si>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</si>
  <si>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</si>
  <si>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</si>
  <si>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</si>
  <si>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</si>
  <si>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</si>
  <si>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</si>
  <si>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</si>
  <si>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</si>
  <si>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</si>
  <si>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</si>
  <si>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</si>
  <si>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</si>
  <si>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</si>
  <si>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</si>
  <si>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</si>
  <si>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</si>
  <si>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</si>
  <si>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</si>
  <si>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</si>
  <si>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</si>
  <si>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</si>
  <si>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</si>
  <si>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</si>
  <si>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</si>
  <si>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</si>
  <si>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</si>
  <si>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</si>
  <si>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</si>
  <si>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</si>
  <si>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</si>
  <si>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</si>
  <si>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</si>
  <si>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</si>
  <si>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</si>
  <si>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</si>
  <si>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</si>
  <si>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</si>
  <si>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</si>
  <si>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</si>
  <si>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</si>
  <si>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</si>
  <si>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</si>
  <si>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</si>
  <si>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</si>
  <si>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</si>
  <si>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</si>
  <si>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</si>
  <si>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</si>
  <si>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</si>
  <si>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</si>
  <si>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</si>
  <si>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</si>
  <si>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</si>
  <si>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</si>
  <si>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</si>
  <si>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</si>
  <si>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</si>
  <si>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</si>
  <si>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</si>
  <si>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</si>
  <si>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</si>
  <si>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</si>
  <si>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</si>
  <si>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</si>
  <si>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</si>
  <si>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</si>
  <si>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</si>
  <si>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</si>
  <si>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</si>
  <si>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</si>
  <si>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</si>
  <si>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</si>
  <si>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</si>
  <si>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</si>
  <si>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</si>
  <si>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</si>
  <si>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</si>
  <si>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</si>
  <si>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</si>
  <si>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</si>
  <si>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</si>
  <si>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</si>
  <si>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</si>
  <si>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</si>
  <si>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</si>
  <si>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</si>
  <si>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</si>
  <si>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</si>
  <si>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</si>
  <si>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</si>
  <si>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</si>
  <si>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</si>
  <si>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</si>
  <si>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</si>
  <si>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</si>
  <si>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</si>
  <si>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</si>
  <si>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</si>
  <si>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</si>
  <si>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</si>
  <si>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</si>
  <si>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</si>
  <si>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</si>
  <si>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</si>
  <si>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</si>
  <si>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</si>
  <si>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</si>
  <si>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</si>
  <si>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</si>
  <si>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</si>
  <si>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</si>
  <si>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</si>
  <si>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</si>
  <si>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</si>
  <si>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</si>
  <si>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</si>
  <si>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</si>
  <si>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</si>
  <si>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</si>
  <si>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</si>
  <si>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</si>
  <si>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</si>
  <si>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</si>
  <si>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</si>
  <si>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</si>
  <si>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</si>
  <si>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</si>
  <si>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</si>
  <si>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</si>
  <si>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</si>
  <si>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</si>
  <si>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</si>
  <si>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</si>
  <si>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</si>
  <si>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</si>
  <si>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</si>
  <si>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</si>
  <si>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</si>
  <si>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</si>
  <si>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</si>
  <si>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</si>
  <si>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</si>
  <si>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</si>
  <si>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</si>
  <si>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</si>
  <si>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</si>
  <si>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</si>
  <si>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</si>
  <si>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</si>
  <si>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</si>
  <si>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</si>
  <si>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</si>
  <si>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</si>
  <si>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</si>
  <si>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</si>
  <si>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</si>
  <si>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</si>
  <si>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</si>
  <si>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</si>
  <si>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</si>
  <si>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</si>
  <si>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</si>
  <si>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</si>
  <si>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</si>
  <si>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</si>
  <si>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</si>
  <si>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</si>
  <si>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</si>
  <si>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</si>
  <si>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</si>
  <si>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</si>
  <si>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</si>
  <si>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</si>
  <si>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</si>
  <si>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</si>
  <si>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</si>
  <si>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</si>
  <si>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</si>
  <si>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</si>
  <si>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</si>
  <si>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</si>
  <si>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</si>
  <si>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</si>
  <si>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</si>
  <si>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</si>
  <si>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</si>
  <si>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</si>
  <si>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</si>
  <si>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</si>
  <si>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</si>
  <si>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</si>
  <si>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</si>
  <si>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</si>
  <si>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</si>
  <si>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</si>
  <si>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</si>
  <si>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</si>
  <si>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</si>
  <si>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</si>
  <si>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</si>
  <si>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</si>
  <si>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</si>
  <si>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</si>
  <si>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</si>
  <si>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</si>
  <si>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</si>
  <si>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</si>
  <si>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</si>
  <si>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</si>
  <si>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</si>
  <si>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</si>
  <si>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</si>
  <si>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</si>
  <si>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</si>
  <si>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</si>
  <si>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</si>
  <si>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</si>
  <si>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</si>
  <si>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</si>
  <si>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</si>
  <si>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</si>
  <si>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</si>
  <si>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</si>
  <si>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</si>
  <si>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</si>
  <si>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</si>
  <si>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</si>
  <si>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</si>
  <si>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</si>
  <si>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</si>
  <si>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</si>
  <si>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</si>
  <si>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</si>
  <si>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</si>
  <si>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</si>
  <si>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</si>
  <si>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</si>
  <si>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</si>
  <si>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</si>
  <si>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</si>
  <si>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</si>
  <si>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</si>
  <si>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</si>
  <si>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</si>
  <si>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</si>
  <si>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</si>
  <si>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</si>
  <si>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</si>
  <si>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</si>
  <si>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</si>
  <si>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</si>
  <si>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</si>
  <si>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</si>
  <si>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</si>
  <si>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</si>
  <si>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</si>
  <si>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</si>
  <si>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</si>
  <si>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</si>
  <si>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</si>
  <si>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</si>
  <si>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</si>
  <si>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</si>
  <si>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</si>
  <si>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</si>
  <si>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</si>
  <si>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</si>
  <si>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</si>
  <si>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</si>
  <si>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</si>
  <si>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</si>
  <si>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</si>
  <si>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</si>
  <si>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</si>
  <si>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</si>
  <si>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</si>
  <si>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</si>
  <si>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</si>
  <si>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</si>
  <si>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</si>
  <si>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</si>
  <si>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</si>
  <si>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</si>
  <si>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</si>
  <si>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</si>
  <si>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</si>
  <si>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</si>
  <si>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</si>
  <si>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</si>
  <si>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</si>
  <si>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</si>
  <si>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</si>
  <si>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</si>
  <si>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</si>
  <si>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</si>
  <si>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</si>
  <si>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</si>
  <si>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</si>
  <si>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</si>
  <si>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</si>
  <si>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</si>
  <si>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</si>
  <si>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</si>
  <si>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</si>
  <si>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</si>
  <si>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</si>
  <si>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</si>
  <si>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</si>
  <si>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</si>
  <si>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</si>
  <si>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</si>
  <si>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</si>
  <si>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</si>
  <si>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</si>
  <si>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</si>
  <si>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</si>
  <si>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</si>
  <si>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</si>
  <si>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</si>
  <si>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</si>
  <si>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</si>
  <si>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</si>
  <si>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</si>
  <si>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</si>
  <si>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</si>
  <si>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</si>
  <si>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</si>
  <si>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</si>
  <si>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</si>
  <si>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</si>
  <si>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</si>
  <si>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</si>
  <si>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</si>
  <si>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</si>
  <si>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</si>
  <si>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</si>
  <si>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</si>
  <si>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</si>
  <si>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</si>
  <si>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</si>
  <si>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</si>
  <si>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</si>
  <si>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</si>
  <si>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</si>
  <si>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</si>
  <si>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</si>
  <si>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</si>
  <si>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</si>
  <si>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</si>
  <si>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</si>
  <si>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</si>
  <si>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</si>
  <si>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</si>
  <si>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</si>
  <si>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</si>
  <si>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</si>
  <si>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</si>
  <si>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</si>
  <si>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</si>
  <si>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</si>
  <si>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</si>
  <si>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</si>
  <si>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</si>
  <si>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</si>
  <si>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</si>
  <si>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</si>
  <si>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</si>
  <si>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</si>
  <si>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</si>
  <si>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</si>
  <si>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</si>
  <si>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</si>
  <si>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</si>
  <si>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</si>
  <si>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</si>
  <si>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</si>
  <si>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</si>
  <si>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</si>
  <si>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</si>
  <si>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</si>
  <si>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</si>
  <si>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</si>
  <si>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</si>
  <si>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</si>
  <si>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</si>
  <si>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</si>
  <si>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</si>
  <si>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</si>
  <si>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</si>
  <si>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</si>
  <si>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</si>
  <si>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</si>
  <si>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</si>
  <si>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</si>
  <si>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</si>
  <si>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</si>
  <si>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</si>
  <si>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</si>
  <si>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</si>
  <si>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</si>
  <si>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</si>
  <si>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</si>
  <si>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</si>
  <si>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</si>
  <si>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</si>
  <si>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</si>
  <si>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</si>
  <si>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</si>
  <si>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</si>
  <si>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</si>
  <si>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</si>
  <si>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</si>
  <si>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</si>
  <si>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</si>
  <si>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</si>
  <si>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</si>
  <si>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</si>
  <si>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</si>
  <si>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</si>
  <si>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</si>
  <si>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</si>
  <si>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</si>
  <si>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</si>
  <si>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</si>
  <si>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</si>
  <si>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</si>
  <si>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</si>
  <si>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</si>
  <si>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</si>
  <si>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</si>
  <si>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</si>
  <si>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</si>
  <si>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</si>
  <si>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</si>
  <si>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</si>
  <si>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</si>
  <si>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</si>
  <si>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</si>
  <si>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</si>
  <si>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</si>
  <si>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</si>
  <si>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</si>
  <si>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</si>
  <si>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</si>
  <si>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</si>
  <si>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</si>
  <si>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</si>
  <si>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</si>
  <si>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</si>
  <si>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</si>
  <si>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</si>
  <si>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</si>
  <si>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</si>
  <si>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</si>
  <si>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</si>
  <si>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</si>
  <si>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</si>
  <si>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</si>
  <si>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</si>
  <si>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</si>
  <si>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</si>
  <si>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</si>
  <si>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</si>
  <si>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</si>
  <si>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</si>
  <si>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</si>
  <si>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</si>
  <si>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</si>
  <si>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</si>
  <si>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</si>
  <si>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</si>
  <si>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</si>
  <si>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</si>
  <si>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</si>
  <si>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</si>
  <si>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</si>
  <si>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</si>
  <si>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</si>
  <si>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</si>
  <si>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</si>
  <si>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</si>
  <si>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</si>
  <si>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</si>
  <si>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</si>
  <si>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</si>
  <si>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</si>
  <si>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</si>
  <si>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</si>
  <si>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</si>
  <si>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</si>
  <si>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</si>
  <si>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</si>
  <si>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</si>
  <si>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</si>
  <si>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</si>
  <si>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</si>
  <si>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</si>
  <si>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</si>
  <si>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</si>
  <si>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</si>
  <si>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</si>
  <si>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</si>
  <si>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</si>
  <si>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</si>
  <si>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</si>
  <si>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</si>
  <si>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</si>
  <si>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</si>
  <si>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</si>
  <si>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</si>
  <si>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</si>
  <si>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</si>
  <si>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</si>
  <si>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</si>
  <si>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</si>
  <si>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</si>
  <si>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</si>
  <si>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</si>
  <si>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</si>
  <si>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</si>
  <si>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</si>
  <si>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</si>
  <si>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</si>
  <si>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</si>
  <si>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</si>
  <si>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</si>
  <si>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</si>
  <si>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</si>
  <si>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</si>
  <si>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</si>
  <si>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</si>
  <si>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</si>
  <si>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</si>
  <si>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</si>
  <si>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</si>
  <si>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</si>
  <si>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</si>
  <si>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</si>
  <si>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</si>
  <si>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</si>
  <si>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</si>
  <si>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</si>
  <si>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</si>
  <si>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</si>
  <si>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</si>
  <si>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</si>
  <si>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</si>
  <si>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</si>
  <si>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</si>
  <si>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</si>
  <si>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</si>
  <si>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</si>
  <si>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</si>
  <si>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</si>
  <si>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</si>
  <si>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</si>
  <si>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</si>
  <si>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</si>
  <si>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</si>
  <si>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</si>
  <si>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</si>
  <si>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</si>
  <si>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</si>
  <si>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</si>
  <si>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</si>
  <si>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</si>
  <si>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</si>
  <si>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</si>
  <si>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</si>
  <si>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</si>
  <si>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</si>
  <si>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</si>
  <si>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</si>
  <si>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</si>
  <si>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</si>
  <si>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</si>
  <si>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</si>
  <si>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</si>
  <si>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</si>
  <si>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</si>
  <si>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</si>
  <si>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</si>
  <si>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</si>
  <si>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</si>
  <si>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</si>
  <si>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</si>
  <si>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</si>
  <si>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</si>
  <si>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</si>
  <si>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</si>
  <si>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</si>
  <si>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</si>
  <si>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</si>
  <si>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</si>
  <si>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</si>
  <si>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</si>
  <si>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</si>
  <si>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</si>
  <si>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</si>
  <si>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</si>
  <si>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</si>
  <si>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</si>
  <si>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</si>
  <si>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</si>
  <si>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</si>
  <si>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</si>
  <si>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</si>
  <si>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</si>
  <si>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</si>
  <si>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</si>
  <si>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</si>
  <si>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</si>
  <si>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</si>
  <si>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</si>
  <si>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</si>
  <si>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</si>
  <si>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</si>
  <si>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</si>
  <si>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</si>
  <si>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</si>
  <si>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</si>
  <si>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</si>
  <si>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</si>
  <si>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</si>
  <si>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</si>
  <si>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</si>
  <si>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</si>
  <si>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</si>
  <si>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</si>
  <si>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</si>
  <si>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</si>
  <si>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</si>
  <si>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</si>
  <si>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</si>
  <si>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</si>
  <si>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</si>
  <si>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</si>
  <si>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</si>
  <si>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</si>
  <si>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</si>
  <si>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</si>
  <si>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</si>
  <si>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</si>
  <si>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</si>
  <si>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</si>
  <si>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</si>
  <si>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</si>
  <si>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</si>
  <si>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</si>
  <si>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</si>
  <si>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</si>
  <si>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</si>
  <si>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</si>
  <si>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</si>
  <si>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</si>
  <si>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</si>
  <si>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</si>
  <si>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</si>
  <si>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</si>
  <si>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</si>
  <si>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</si>
  <si>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</si>
  <si>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</si>
  <si>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</si>
  <si>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</si>
  <si>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</si>
  <si>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</si>
  <si>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</si>
  <si>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</si>
  <si>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</si>
  <si>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</si>
  <si>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</si>
  <si>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</si>
  <si>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</si>
  <si>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</si>
  <si>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</si>
  <si>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</si>
  <si>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</si>
  <si>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</si>
  <si>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</si>
  <si>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</si>
  <si>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</si>
  <si>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</si>
  <si>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</si>
  <si>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</si>
  <si>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</si>
  <si>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</si>
  <si>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</si>
  <si>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</si>
  <si>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</si>
  <si>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</si>
  <si>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</si>
  <si>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</si>
  <si>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</si>
  <si>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</si>
  <si>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</si>
  <si>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</si>
  <si>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</si>
  <si>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</si>
  <si>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</si>
  <si>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</si>
  <si>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</si>
  <si>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</si>
  <si>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</si>
  <si>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</si>
  <si>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</si>
  <si>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</si>
  <si>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</si>
  <si>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</si>
  <si>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</si>
  <si>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</si>
  <si>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</si>
  <si>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</si>
  <si>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</si>
  <si>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</si>
  <si>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</si>
  <si>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</si>
  <si>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</si>
  <si>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</si>
  <si>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</si>
  <si>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</si>
  <si>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</si>
  <si>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</si>
  <si>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</si>
  <si>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</si>
  <si>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</si>
  <si>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</si>
  <si>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</si>
  <si>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</si>
  <si>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</si>
  <si>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</si>
  <si>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</si>
  <si>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</si>
  <si>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</si>
  <si>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</si>
  <si>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</si>
  <si>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</si>
  <si>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</si>
  <si>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</si>
  <si>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</si>
  <si>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</si>
  <si>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</si>
  <si>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</si>
  <si>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</si>
  <si>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</si>
  <si>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</si>
  <si>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</si>
  <si>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</si>
  <si>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</si>
  <si>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</si>
  <si>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</si>
  <si>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</si>
  <si>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</si>
  <si>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</si>
  <si>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</si>
  <si>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</si>
  <si>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</si>
  <si>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</si>
  <si>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</si>
  <si>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</si>
  <si>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</si>
  <si>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</si>
  <si>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</si>
  <si>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</si>
  <si>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</si>
  <si>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</si>
  <si>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</si>
  <si>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</si>
  <si>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</si>
  <si>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</si>
  <si>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</si>
  <si>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</si>
  <si>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</si>
  <si>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</si>
  <si>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</si>
  <si>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</si>
  <si>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</si>
  <si>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</si>
  <si>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</si>
  <si>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</si>
  <si>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</si>
  <si>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</si>
  <si>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</si>
  <si>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</si>
  <si>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</si>
  <si>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</si>
  <si>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</si>
  <si>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</si>
  <si>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</si>
  <si>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</si>
  <si>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</si>
  <si>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</si>
  <si>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</si>
  <si>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</si>
  <si>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</si>
  <si>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</si>
  <si>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</si>
  <si>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</si>
  <si>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</si>
  <si>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</si>
  <si>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</si>
  <si>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</si>
  <si>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</si>
  <si>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</si>
  <si>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</si>
  <si>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</si>
  <si>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</si>
  <si>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</si>
  <si>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</si>
  <si>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</si>
  <si>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</si>
  <si>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</si>
  <si>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</si>
  <si>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</si>
  <si>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</si>
  <si>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</si>
  <si>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</si>
  <si>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</si>
  <si>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</si>
  <si>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</si>
  <si>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</si>
  <si>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</si>
  <si>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</si>
  <si>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</si>
  <si>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</si>
  <si>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</si>
  <si>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</si>
  <si>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</si>
  <si>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</si>
  <si>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</si>
  <si>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</si>
  <si>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</si>
  <si>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</si>
  <si>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</si>
  <si>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</si>
  <si>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</si>
  <si>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</si>
  <si>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</si>
  <si>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</si>
  <si>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</si>
  <si>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</si>
  <si>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</si>
  <si>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</si>
  <si>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</si>
  <si>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</si>
  <si>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</si>
  <si>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</si>
  <si>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</si>
  <si>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</si>
  <si>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</si>
  <si>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</si>
  <si>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</si>
  <si>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</si>
  <si>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</si>
  <si>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</si>
  <si>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</si>
  <si>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</si>
  <si>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</si>
  <si>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</si>
  <si>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</si>
  <si>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</si>
  <si>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</si>
  <si>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</si>
  <si>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</si>
  <si>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</si>
  <si>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</si>
  <si>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</si>
  <si>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</si>
  <si>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</si>
  <si>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</si>
  <si>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</si>
  <si>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</si>
  <si>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</si>
  <si>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</si>
  <si>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</si>
  <si>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</si>
  <si>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</si>
  <si>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</si>
  <si>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</si>
  <si>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</si>
  <si>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</si>
  <si>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</si>
  <si>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</si>
  <si>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</si>
  <si>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</si>
  <si>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</si>
  <si>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</si>
  <si>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</si>
  <si>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</si>
  <si>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</si>
  <si>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</si>
  <si>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</si>
  <si>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</si>
  <si>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</si>
  <si>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</si>
  <si>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</si>
  <si>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</si>
  <si>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</si>
  <si>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</si>
  <si>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</si>
  <si>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</si>
  <si>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</si>
  <si>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</si>
  <si>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</si>
  <si>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</si>
  <si>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</si>
  <si>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</si>
  <si>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</si>
  <si>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</si>
  <si>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</si>
  <si>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</si>
  <si>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</si>
  <si>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</si>
  <si>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</si>
  <si>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</si>
  <si>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</si>
  <si>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</si>
  <si>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</si>
  <si>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</si>
  <si>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</si>
  <si>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</si>
  <si>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</si>
  <si>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</si>
  <si>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</si>
  <si>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</si>
  <si>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</si>
  <si>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</si>
  <si>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</si>
  <si>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</si>
  <si>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</si>
  <si>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</si>
  <si>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</si>
  <si>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</si>
  <si>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</si>
  <si>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</si>
  <si>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</si>
  <si>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</si>
  <si>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</si>
  <si>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</si>
  <si>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</si>
  <si>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</si>
  <si>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</si>
  <si>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</si>
  <si>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</si>
  <si>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</si>
  <si>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</si>
  <si>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</si>
  <si>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</si>
  <si>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</si>
  <si>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</si>
  <si>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</si>
  <si>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</si>
  <si>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</si>
  <si>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</si>
  <si>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</si>
  <si>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</si>
  <si>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</si>
  <si>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</si>
  <si>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</si>
  <si>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</si>
  <si>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</si>
  <si>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</si>
  <si>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</si>
  <si>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</si>
  <si>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</si>
  <si>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</si>
  <si>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</si>
  <si>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</si>
  <si>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</si>
  <si>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</si>
  <si>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</si>
  <si>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</si>
  <si>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</si>
  <si>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</si>
  <si>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</si>
  <si>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</si>
  <si>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</si>
  <si>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</si>
  <si>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</si>
  <si>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</si>
  <si>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</si>
  <si>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</si>
  <si>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</si>
  <si>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</si>
  <si>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</si>
  <si>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</si>
  <si>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</si>
  <si>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</si>
  <si>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</si>
  <si>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</si>
  <si>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</si>
  <si>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</si>
  <si>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</si>
  <si>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</si>
  <si>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</si>
  <si>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</si>
  <si>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</si>
  <si>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</si>
  <si>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</si>
  <si>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</si>
  <si>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</si>
  <si>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</si>
  <si>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</si>
  <si>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</si>
  <si>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</si>
  <si>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</si>
  <si>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</si>
  <si>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</si>
  <si>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</si>
  <si>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</si>
  <si>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</si>
  <si>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</si>
  <si>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</si>
  <si>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</si>
  <si>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</si>
  <si>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</si>
  <si>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</si>
  <si>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</si>
  <si>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</si>
  <si>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</si>
  <si>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</si>
  <si>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</si>
  <si>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</si>
  <si>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</si>
  <si>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</si>
  <si>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</si>
  <si>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</si>
  <si>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</si>
  <si>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</si>
  <si>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</si>
  <si>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</si>
  <si>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</si>
  <si>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</si>
  <si>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</si>
  <si>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</si>
  <si>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</si>
  <si>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</si>
  <si>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</si>
  <si>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</si>
  <si>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</si>
  <si>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</si>
  <si>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</si>
  <si>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</si>
  <si>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</si>
  <si>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</si>
  <si>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</si>
  <si>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</si>
  <si>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</si>
  <si>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</si>
  <si>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</si>
  <si>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</si>
  <si>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</si>
  <si>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</si>
  <si>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</si>
  <si>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</si>
  <si>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</si>
  <si>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</si>
  <si>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</si>
  <si>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</si>
  <si>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</si>
  <si>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</si>
  <si>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</si>
  <si>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</si>
  <si>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</si>
  <si>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</si>
  <si>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</si>
  <si>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</si>
  <si>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</si>
  <si>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</si>
  <si>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</si>
  <si>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</si>
  <si>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</si>
  <si>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</si>
  <si>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</si>
  <si>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</si>
  <si>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</si>
  <si>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</si>
  <si>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</si>
  <si>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</si>
  <si>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</si>
  <si>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</si>
  <si>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</si>
  <si>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</si>
  <si>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</si>
  <si>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</si>
  <si>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</si>
  <si>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</si>
  <si>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</si>
  <si>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</si>
  <si>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</si>
  <si>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</si>
  <si>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</si>
  <si>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</si>
  <si>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</si>
  <si>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</si>
  <si>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</si>
  <si>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</si>
  <si>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</si>
  <si>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</si>
  <si>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</si>
  <si>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</si>
  <si>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</si>
  <si>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</si>
  <si>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</si>
  <si>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</si>
  <si>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</si>
  <si>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</si>
  <si>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</si>
  <si>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</si>
  <si>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</si>
  <si>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</si>
  <si>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</si>
  <si>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</si>
  <si>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</si>
  <si>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</si>
  <si>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</si>
  <si>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</si>
  <si>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</si>
  <si>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</si>
  <si>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</si>
  <si>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</si>
  <si>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</si>
  <si>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</si>
  <si>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</si>
  <si>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</si>
  <si>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</si>
  <si>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</si>
  <si>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</si>
  <si>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</si>
  <si>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</si>
  <si>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</si>
  <si>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</si>
  <si>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</si>
  <si>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</si>
  <si>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</si>
  <si>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</si>
  <si>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</si>
  <si>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</si>
  <si>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</si>
  <si>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</si>
  <si>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</si>
  <si>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</si>
  <si>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</si>
  <si>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</si>
  <si>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</si>
  <si>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</si>
  <si>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</si>
  <si>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</si>
  <si>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</si>
  <si>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</si>
  <si>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</si>
  <si>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</si>
  <si>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</si>
  <si>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</si>
  <si>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</si>
  <si>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</si>
  <si>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</si>
  <si>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</si>
  <si>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</si>
  <si>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</si>
  <si>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</si>
  <si>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</si>
  <si>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</si>
  <si>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</si>
  <si>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</si>
  <si>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</si>
  <si>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</si>
  <si>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</si>
  <si>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</si>
  <si>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</si>
  <si>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</si>
  <si>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</si>
  <si>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</si>
  <si>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</si>
  <si>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</si>
  <si>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</si>
  <si>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</si>
  <si>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</si>
  <si>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</si>
  <si>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</si>
  <si>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</si>
  <si>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</si>
  <si>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</si>
  <si>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</si>
  <si>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</si>
  <si>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</si>
  <si>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</si>
  <si>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</si>
  <si>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</si>
  <si>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</si>
  <si>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</si>
  <si>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</si>
  <si>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</si>
  <si>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</si>
  <si>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</si>
  <si>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</si>
  <si>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</si>
  <si>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</si>
  <si>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</si>
  <si>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</si>
  <si>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</si>
  <si>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</si>
  <si>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</si>
  <si>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</si>
  <si>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</si>
  <si>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</si>
  <si>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</si>
  <si>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</si>
  <si>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</si>
  <si>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</si>
  <si>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</si>
  <si>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</si>
  <si>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</si>
  <si>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</si>
  <si>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</si>
  <si>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</si>
  <si>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</si>
  <si>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</si>
  <si>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</si>
  <si>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</si>
  <si>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</si>
  <si>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</si>
  <si>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</si>
  <si>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</si>
  <si>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</si>
  <si>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</si>
  <si>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</si>
  <si>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</si>
  <si>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</si>
  <si>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</si>
  <si>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</si>
  <si>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</si>
  <si>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</si>
  <si>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</si>
  <si>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</si>
  <si>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</si>
  <si>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</si>
  <si>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</si>
  <si>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</si>
  <si>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</si>
  <si>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</si>
  <si>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</si>
  <si>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</si>
  <si>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</si>
  <si>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</si>
  <si>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</si>
  <si>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</si>
  <si>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</si>
  <si>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</si>
  <si>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</si>
  <si>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</si>
  <si>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</si>
  <si>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</si>
  <si>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</si>
  <si>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</si>
  <si>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</si>
  <si>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</si>
  <si>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</si>
  <si>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</si>
  <si>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</si>
  <si>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</si>
  <si>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</si>
  <si>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</si>
  <si>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</si>
  <si>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</si>
  <si>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</si>
  <si>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</si>
  <si>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</si>
  <si>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</si>
  <si>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</si>
  <si>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</si>
  <si>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</si>
  <si>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</si>
  <si>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</si>
  <si>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</si>
  <si>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</si>
  <si>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</si>
  <si>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</si>
  <si>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</si>
  <si>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</si>
  <si>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</si>
  <si>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</si>
  <si>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</si>
  <si>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</si>
  <si>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</si>
  <si>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</si>
  <si>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</si>
  <si>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</si>
  <si>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</si>
  <si>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</si>
  <si>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</si>
  <si>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</si>
  <si>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</si>
  <si>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</si>
  <si>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</si>
  <si>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</si>
  <si>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</si>
  <si>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</si>
  <si>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</si>
  <si>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</si>
  <si>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</si>
  <si>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</si>
  <si>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</si>
  <si>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</si>
  <si>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</si>
  <si>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</si>
  <si>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</si>
  <si>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</si>
  <si>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</si>
  <si>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</si>
  <si>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</si>
  <si>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</si>
  <si>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</si>
  <si>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</si>
  <si>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</si>
  <si>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</si>
  <si>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</si>
  <si>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</si>
  <si>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</si>
  <si>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</si>
  <si>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</si>
  <si>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</si>
  <si>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</si>
  <si>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</si>
  <si>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</si>
  <si>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</si>
  <si>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</si>
  <si>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</si>
  <si>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</si>
  <si>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</si>
  <si>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</si>
  <si>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</si>
  <si>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</si>
  <si>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</si>
  <si>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</si>
  <si>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</si>
  <si>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</si>
  <si>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</si>
  <si>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</si>
  <si>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</si>
  <si>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</si>
  <si>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</si>
  <si>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</si>
  <si>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</si>
  <si>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</si>
  <si>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</si>
  <si>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</si>
  <si>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</si>
  <si>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</si>
  <si>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</si>
  <si>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</si>
  <si>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</si>
  <si>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</si>
  <si>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</si>
  <si>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</si>
  <si>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</si>
  <si>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</si>
  <si>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</si>
  <si>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</si>
  <si>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</si>
  <si>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</si>
  <si>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</si>
  <si>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</si>
  <si>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</si>
  <si>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</si>
  <si>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</si>
  <si>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</si>
  <si>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</si>
  <si>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</si>
  <si>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</si>
  <si>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</si>
  <si>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</si>
  <si>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</si>
  <si>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</si>
  <si>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</si>
  <si>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</si>
  <si>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</si>
  <si>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</si>
  <si>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</si>
  <si>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</si>
  <si>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</si>
  <si>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</si>
  <si>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</si>
  <si>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</si>
  <si>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</si>
  <si>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</si>
  <si>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</si>
  <si>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</si>
  <si>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</si>
  <si>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</si>
  <si>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</si>
  <si>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</si>
  <si>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</si>
  <si>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</si>
  <si>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</si>
  <si>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</si>
  <si>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</si>
  <si>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</si>
  <si>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</si>
  <si>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</si>
  <si>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</si>
  <si>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</si>
  <si>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</si>
  <si>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</si>
  <si>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</si>
  <si>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</si>
  <si>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</si>
  <si>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</si>
  <si>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</si>
  <si>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</si>
  <si>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</si>
  <si>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</si>
  <si>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</si>
  <si>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</si>
  <si>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</si>
  <si>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</si>
  <si>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</si>
  <si>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</si>
  <si>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</si>
  <si>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</si>
  <si>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</si>
  <si>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</si>
  <si>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</si>
  <si>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</si>
  <si>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</si>
  <si>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</si>
  <si>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</si>
  <si>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</si>
  <si>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</si>
  <si>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</si>
  <si>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</si>
  <si>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</si>
  <si>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</si>
  <si>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</si>
  <si>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</si>
  <si>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</si>
  <si>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</si>
  <si>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</si>
  <si>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</si>
  <si>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</si>
  <si>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</si>
  <si>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</si>
  <si>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</si>
  <si>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</si>
  <si>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</si>
  <si>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</si>
  <si>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</si>
  <si>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</si>
  <si>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</si>
  <si>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</si>
  <si>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</si>
  <si>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</si>
  <si>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</si>
  <si>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</si>
  <si>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</si>
  <si>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</si>
  <si>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</si>
  <si>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</si>
  <si>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</si>
  <si>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</si>
  <si>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</si>
  <si>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</si>
  <si>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</si>
  <si>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</si>
  <si>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</si>
  <si>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</si>
  <si>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</si>
  <si>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</si>
  <si>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</si>
  <si>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</si>
  <si>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</si>
  <si>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</si>
  <si>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</si>
  <si>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</si>
  <si>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</si>
  <si>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</si>
  <si>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</si>
  <si>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</si>
  <si>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</si>
  <si>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</si>
  <si>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</si>
  <si>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</si>
  <si>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</si>
  <si>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</si>
  <si>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</si>
  <si>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</si>
  <si>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</si>
  <si>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</si>
  <si>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</si>
  <si>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</si>
  <si>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</si>
  <si>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</si>
  <si>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</si>
  <si>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</si>
  <si>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</si>
  <si>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</si>
  <si>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</si>
  <si>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</si>
  <si>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</si>
  <si>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</si>
  <si>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</si>
  <si>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</si>
  <si>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</si>
  <si>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</si>
  <si>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</si>
  <si>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</si>
  <si>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</si>
  <si>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</si>
  <si>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</si>
  <si>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</si>
  <si>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</si>
  <si>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</si>
  <si>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</si>
  <si>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</si>
  <si>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</si>
  <si>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</si>
  <si>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</si>
  <si>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</si>
  <si>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</si>
  <si>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</si>
  <si>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</si>
  <si>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</si>
  <si>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</si>
  <si>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</si>
  <si>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</si>
  <si>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</si>
  <si>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</si>
  <si>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</si>
  <si>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</si>
  <si>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</si>
  <si>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</si>
  <si>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</si>
  <si>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</si>
  <si>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</si>
  <si>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</si>
  <si>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</si>
  <si>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</si>
  <si>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</si>
  <si>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</si>
  <si>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</si>
  <si>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</si>
  <si>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</si>
  <si>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</si>
  <si>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</si>
  <si>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</si>
  <si>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</si>
  <si>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</si>
  <si>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</si>
  <si>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</si>
  <si>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</si>
  <si>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</si>
  <si>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</si>
  <si>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</si>
  <si>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</si>
  <si>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</si>
  <si>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</si>
  <si>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</si>
  <si>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</si>
  <si>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</si>
  <si>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</si>
  <si>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</si>
  <si>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</si>
  <si>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</si>
  <si>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</si>
  <si>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</si>
  <si>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</si>
  <si>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</si>
  <si>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</si>
  <si>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</si>
  <si>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</si>
  <si>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</si>
  <si>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</si>
  <si>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</si>
  <si>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</si>
  <si>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</si>
  <si>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</si>
  <si>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</si>
  <si>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</si>
  <si>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</si>
  <si>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</si>
  <si>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</si>
  <si>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</si>
  <si>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</si>
  <si>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</si>
  <si>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</si>
  <si>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</si>
  <si>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</si>
  <si>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</si>
  <si>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</si>
  <si>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</si>
  <si>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</si>
  <si>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</si>
  <si>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</si>
  <si>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</si>
  <si>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</si>
  <si>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</si>
  <si>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</si>
  <si>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</si>
  <si>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</si>
  <si>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</si>
  <si>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</si>
  <si>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</si>
  <si>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</si>
  <si>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</si>
  <si>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</si>
  <si>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</si>
  <si>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</si>
  <si>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</si>
  <si>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</si>
  <si>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</si>
  <si>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</si>
  <si>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</si>
  <si>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</si>
  <si>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</si>
  <si>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</si>
  <si>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</si>
  <si>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</si>
  <si>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</si>
  <si>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</si>
  <si>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</si>
  <si>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</si>
  <si>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</si>
  <si>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</si>
  <si>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</si>
  <si>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</si>
  <si>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</si>
  <si>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</si>
  <si>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</si>
  <si>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</si>
  <si>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</si>
  <si>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</si>
  <si>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</si>
  <si>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</si>
  <si>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</si>
  <si>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</si>
  <si>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</si>
  <si>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</si>
  <si>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</si>
  <si>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</si>
  <si>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</si>
  <si>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</si>
  <si>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</si>
  <si>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</si>
  <si>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</si>
  <si>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</si>
  <si>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</si>
  <si>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</si>
  <si>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</si>
  <si>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</si>
  <si>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</si>
  <si>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</si>
  <si>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</si>
  <si>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</si>
  <si>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</si>
  <si>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</si>
  <si>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</si>
  <si>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</si>
  <si>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</si>
  <si>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</si>
  <si>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</si>
  <si>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</si>
  <si>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</si>
  <si>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</si>
  <si>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</si>
  <si>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</si>
  <si>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</si>
  <si>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</si>
  <si>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</si>
  <si>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</si>
  <si>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</si>
  <si>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</si>
  <si>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</si>
  <si>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</si>
  <si>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</si>
  <si>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</si>
  <si>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</si>
  <si>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</si>
  <si>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</si>
  <si>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</si>
  <si>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</si>
  <si>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</si>
  <si>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</si>
  <si>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</si>
  <si>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</si>
  <si>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</si>
  <si>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</si>
  <si>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</si>
  <si>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</si>
  <si>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</si>
  <si>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</si>
  <si>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</si>
  <si>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</si>
  <si>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</si>
  <si>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</si>
  <si>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</si>
  <si>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</si>
  <si>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</si>
  <si>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</si>
  <si>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</si>
  <si>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</si>
  <si>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</si>
  <si>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</si>
  <si>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</si>
  <si>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</si>
  <si>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</si>
  <si>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</si>
  <si>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</si>
  <si>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</si>
  <si>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</si>
  <si>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</si>
  <si>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</si>
  <si>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</si>
  <si>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</si>
  <si>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</si>
  <si>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</si>
  <si>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</si>
  <si>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</si>
  <si>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</si>
  <si>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</si>
  <si>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</si>
  <si>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</si>
  <si>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</si>
  <si>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</si>
  <si>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</si>
  <si>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</si>
  <si>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</si>
  <si>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</si>
  <si>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</si>
  <si>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</si>
  <si>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</si>
  <si>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</si>
  <si>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</si>
  <si>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</si>
  <si>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</si>
  <si>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</si>
  <si>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</si>
  <si>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</si>
  <si>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</si>
  <si>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</si>
  <si>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</si>
  <si>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</si>
  <si>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</si>
  <si>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</si>
  <si>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</si>
  <si>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</si>
  <si>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</si>
  <si>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</si>
  <si>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</si>
  <si>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</si>
  <si>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</si>
  <si>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</si>
  <si>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</si>
  <si>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</si>
  <si>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</si>
  <si>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</si>
  <si>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</si>
  <si>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</si>
  <si>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</si>
  <si>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</si>
  <si>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</si>
  <si>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</si>
  <si>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</si>
  <si>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</si>
  <si>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</si>
  <si>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</si>
  <si>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</si>
  <si>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</si>
  <si>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</si>
  <si>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</si>
  <si>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</si>
  <si>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</si>
  <si>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</si>
  <si>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</si>
  <si>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</si>
  <si>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</si>
  <si>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</si>
  <si>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</si>
  <si>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</si>
  <si>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</si>
  <si>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</si>
  <si>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</si>
  <si>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</si>
  <si>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</si>
  <si>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</si>
  <si>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</si>
  <si>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</si>
  <si>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</si>
  <si>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</si>
  <si>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</si>
  <si>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</si>
  <si>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</si>
  <si>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</si>
  <si>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</si>
  <si>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</si>
  <si>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</si>
  <si>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</si>
  <si>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</si>
  <si>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</si>
  <si>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</si>
  <si>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</si>
  <si>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</si>
  <si>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</si>
  <si>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</si>
  <si>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</si>
  <si>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</si>
  <si>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</si>
  <si>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</si>
  <si>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</si>
  <si>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</si>
  <si>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</si>
  <si>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</si>
  <si>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</si>
  <si>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</si>
  <si>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</si>
  <si>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</si>
  <si>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</si>
  <si>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</si>
  <si>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</si>
  <si>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</si>
  <si>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</si>
  <si>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</si>
  <si>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</si>
  <si>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</si>
  <si>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</si>
  <si>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</si>
  <si>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</si>
  <si>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</si>
  <si>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</si>
  <si>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</si>
  <si>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</si>
  <si>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</si>
  <si>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</si>
  <si>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</si>
  <si>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</si>
  <si>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</si>
  <si>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</si>
  <si>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</si>
  <si>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</si>
  <si>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</si>
  <si>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</si>
  <si>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</si>
  <si>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</si>
  <si>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</si>
  <si>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</si>
  <si>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</si>
  <si>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</si>
  <si>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</si>
  <si>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</si>
  <si>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</si>
  <si>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</si>
  <si>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</si>
  <si>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</si>
  <si>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</si>
  <si>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</si>
  <si>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</si>
  <si>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</si>
  <si>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</si>
  <si>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</si>
  <si>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</si>
  <si>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</si>
  <si>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</si>
  <si>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</si>
  <si>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</si>
  <si>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</si>
  <si>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</si>
  <si>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</si>
  <si>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</si>
  <si>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</si>
  <si>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</si>
  <si>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</si>
  <si>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</si>
  <si>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</si>
  <si>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</si>
  <si>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</si>
  <si>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</si>
  <si>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</si>
  <si>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</si>
  <si>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</si>
  <si>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</si>
  <si>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</si>
  <si>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</si>
  <si>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</si>
  <si>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</si>
  <si>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</si>
  <si>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</si>
  <si>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</si>
  <si>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</si>
  <si>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</si>
  <si>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</si>
  <si>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</si>
  <si>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</si>
  <si>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</si>
  <si>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</si>
  <si>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</si>
  <si>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</si>
  <si>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</si>
  <si>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</si>
  <si>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</si>
  <si>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</si>
  <si>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</si>
  <si>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</si>
  <si>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</si>
  <si>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</si>
  <si>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</si>
  <si>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</si>
  <si>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</si>
  <si>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</si>
  <si>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</si>
  <si>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</si>
  <si>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</si>
  <si>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</si>
  <si>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</si>
  <si>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</si>
  <si>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</si>
  <si>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</si>
  <si>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</si>
  <si>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</si>
  <si>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</si>
  <si>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</si>
  <si>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</si>
  <si>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</si>
  <si>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</si>
  <si>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</si>
  <si>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</si>
  <si>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</si>
  <si>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</si>
  <si>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</si>
  <si>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</si>
  <si>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</si>
  <si>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</si>
  <si>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</si>
  <si>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</si>
  <si>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</si>
  <si>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</si>
  <si>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</si>
  <si>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</si>
  <si>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</si>
  <si>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</si>
  <si>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</si>
  <si>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</si>
  <si>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</si>
  <si>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</si>
  <si>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</si>
  <si>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</si>
  <si>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</si>
  <si>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</si>
  <si>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</si>
  <si>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</si>
  <si>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</si>
  <si>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</si>
  <si>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</si>
  <si>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</si>
  <si>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</si>
  <si>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</si>
  <si>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</si>
  <si>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</si>
  <si>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</si>
  <si>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</si>
  <si>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</si>
  <si>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</si>
  <si>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</si>
  <si>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</si>
  <si>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</si>
  <si>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</si>
  <si>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</si>
  <si>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</si>
  <si>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</si>
  <si>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</si>
  <si>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</si>
  <si>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</si>
  <si>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</si>
  <si>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</si>
  <si>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</si>
  <si>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</si>
  <si>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</si>
  <si>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</si>
  <si>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</si>
  <si>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</si>
  <si>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</si>
  <si>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</si>
  <si>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</si>
  <si>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</si>
  <si>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</si>
  <si>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</si>
  <si>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</si>
  <si>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</si>
  <si>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</si>
  <si>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</si>
  <si>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</si>
  <si>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</si>
  <si>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</si>
  <si>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</si>
  <si>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</si>
  <si>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</si>
  <si>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</si>
  <si>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</si>
  <si>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</si>
  <si>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</si>
  <si>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</si>
  <si>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</si>
  <si>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</si>
  <si>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</si>
  <si>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</si>
  <si>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</si>
  <si>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</si>
  <si>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</si>
  <si>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</si>
  <si>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</si>
  <si>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</si>
  <si>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</si>
  <si>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</si>
  <si>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</si>
  <si>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</si>
  <si>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</si>
  <si>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</si>
  <si>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</si>
  <si>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</si>
  <si>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</si>
  <si>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</si>
  <si>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</si>
  <si>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</si>
  <si>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</si>
  <si>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</si>
  <si>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</si>
  <si>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</si>
  <si>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</si>
  <si>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</si>
  <si>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</si>
  <si>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</si>
  <si>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</si>
  <si>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</si>
  <si>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</si>
  <si>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</si>
  <si>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</si>
  <si>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</si>
  <si>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</si>
  <si>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</si>
  <si>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</si>
  <si>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</si>
  <si>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</si>
  <si>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</si>
  <si>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</si>
  <si>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</si>
  <si>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</si>
  <si>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</si>
  <si>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</si>
  <si>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</si>
  <si>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</si>
  <si>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</si>
  <si>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</si>
  <si>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</si>
  <si>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</si>
  <si>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</si>
  <si>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</si>
  <si>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</si>
  <si>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</si>
  <si>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</si>
  <si>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</si>
  <si>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</si>
  <si>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</si>
  <si>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</si>
  <si>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</si>
  <si>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</si>
  <si>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</si>
  <si>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</si>
  <si>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</si>
  <si>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</si>
  <si>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</si>
  <si>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</si>
  <si>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</si>
  <si>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</si>
  <si>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</si>
  <si>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</si>
  <si>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</si>
  <si>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</si>
  <si>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</si>
  <si>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</si>
  <si>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</si>
  <si>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</si>
  <si>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</si>
  <si>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</si>
  <si>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</si>
  <si>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</si>
  <si>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</si>
  <si>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</si>
  <si>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</si>
  <si>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</si>
  <si>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</si>
  <si>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</si>
  <si>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</si>
  <si>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</si>
  <si>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</si>
  <si>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</si>
  <si>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</si>
  <si>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</si>
  <si>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</si>
  <si>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</si>
  <si>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</si>
  <si>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</si>
  <si>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</si>
  <si>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</si>
  <si>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</si>
  <si>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</si>
  <si>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</si>
  <si>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</si>
  <si>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</si>
  <si>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</si>
  <si>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</si>
  <si>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</si>
  <si>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</si>
  <si>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</si>
  <si>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</si>
  <si>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</si>
  <si>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</si>
  <si>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</si>
  <si>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</si>
  <si>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</si>
  <si>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</si>
  <si>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</si>
  <si>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</si>
  <si>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</si>
  <si>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</si>
  <si>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</si>
  <si>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</si>
  <si>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</si>
  <si>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</si>
  <si>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</si>
  <si>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</si>
  <si>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</si>
  <si>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</si>
  <si>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</si>
  <si>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</si>
  <si>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</si>
  <si>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</si>
  <si>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</si>
  <si>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</si>
  <si>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</si>
  <si>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</si>
  <si>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</si>
  <si>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</si>
  <si>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</si>
  <si>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</si>
  <si>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</si>
  <si>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</si>
  <si>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</si>
  <si>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</si>
  <si>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</si>
  <si>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</si>
  <si>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</si>
  <si>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</si>
  <si>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</si>
  <si>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</si>
  <si>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</si>
  <si>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</si>
  <si>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</si>
  <si>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</si>
  <si>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</si>
  <si>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</si>
  <si>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</si>
  <si>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</si>
  <si>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</si>
  <si>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</si>
  <si>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</si>
  <si>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</si>
  <si>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</si>
  <si>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</si>
  <si>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</si>
  <si>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</si>
  <si>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</si>
  <si>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</si>
  <si>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</si>
  <si>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</si>
  <si>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</si>
  <si>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</si>
  <si>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</si>
  <si>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</si>
  <si>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</si>
  <si>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</si>
  <si>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</si>
  <si>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</si>
  <si>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</si>
  <si>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</si>
  <si>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</si>
  <si>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</si>
  <si>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</si>
  <si>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</si>
  <si>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</si>
  <si>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</si>
  <si>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</si>
  <si>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</si>
  <si>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</si>
  <si>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</si>
  <si>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</si>
  <si>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</si>
  <si>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</si>
  <si>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</si>
  <si>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</si>
  <si>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</si>
  <si>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</si>
  <si>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</si>
  <si>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</si>
  <si>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</si>
  <si>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</si>
  <si>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</si>
  <si>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</si>
  <si>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</si>
  <si>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</si>
  <si>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</si>
  <si>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</si>
  <si>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</si>
  <si>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</si>
  <si>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</si>
  <si>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</si>
  <si>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</si>
  <si>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</si>
  <si>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</si>
  <si>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</si>
  <si>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</si>
  <si>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</si>
  <si>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</si>
  <si>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</si>
  <si>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</si>
  <si>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</si>
  <si>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</si>
  <si>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</si>
  <si>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</si>
  <si>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</si>
  <si>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</si>
  <si>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</si>
  <si>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</si>
  <si>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</si>
  <si>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</si>
  <si>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</si>
  <si>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</si>
  <si>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</si>
  <si>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</si>
  <si>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</si>
  <si>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</si>
  <si>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</si>
  <si>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</si>
  <si>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</si>
  <si>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</si>
  <si>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</si>
  <si>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</si>
  <si>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</si>
  <si>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</si>
  <si>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</si>
  <si>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</si>
  <si>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</si>
  <si>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</si>
  <si>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</si>
  <si>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</si>
  <si>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</si>
  <si>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</si>
  <si>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</si>
  <si>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</si>
  <si>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</si>
  <si>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</si>
  <si>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</si>
  <si>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</si>
  <si>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</si>
  <si>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</si>
  <si>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</si>
  <si>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</si>
  <si>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</si>
  <si>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</si>
  <si>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</si>
  <si>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</si>
  <si>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</si>
  <si>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</si>
  <si>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</si>
  <si>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</si>
  <si>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</si>
  <si>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</si>
  <si>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</si>
  <si>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</si>
  <si>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</si>
  <si>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</si>
  <si>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</si>
  <si>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</si>
  <si>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</si>
  <si>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</si>
  <si>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</si>
  <si>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</si>
  <si>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</si>
  <si>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</si>
  <si>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</si>
  <si>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</si>
  <si>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</si>
  <si>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</si>
  <si>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</si>
  <si>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</si>
  <si>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</si>
  <si>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</si>
  <si>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</si>
  <si>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</si>
  <si>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</si>
  <si>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</si>
  <si>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</si>
  <si>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</si>
  <si>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</si>
  <si>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</si>
  <si>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</si>
  <si>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</si>
  <si>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</si>
  <si>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</si>
  <si>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</si>
  <si>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</si>
  <si>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</si>
  <si>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</si>
  <si>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</si>
  <si>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</si>
  <si>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</si>
  <si>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</si>
  <si>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</si>
  <si>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</si>
  <si>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</si>
  <si>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</si>
  <si>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</si>
  <si>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</si>
  <si>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</si>
  <si>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</si>
  <si>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</si>
  <si>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</si>
  <si>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</si>
  <si>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</si>
  <si>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</si>
  <si>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</si>
  <si>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</si>
  <si>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</si>
  <si>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</si>
  <si>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</si>
  <si>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</si>
  <si>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</si>
  <si>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</si>
  <si>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</si>
  <si>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</si>
  <si>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</si>
  <si>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</si>
  <si>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</si>
  <si>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</si>
  <si>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</si>
  <si>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</si>
  <si>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</si>
  <si>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</si>
  <si>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</si>
  <si>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</si>
  <si>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</si>
  <si>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</si>
  <si>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</si>
  <si>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</si>
  <si>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</si>
  <si>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</si>
  <si>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</si>
  <si>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</si>
  <si>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</si>
  <si>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</si>
  <si>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</si>
  <si>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</si>
  <si>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</si>
  <si>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</si>
  <si>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</si>
  <si>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</si>
  <si>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</si>
  <si>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</si>
  <si>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</si>
  <si>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</si>
  <si>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</si>
  <si>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</si>
  <si>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</si>
  <si>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</si>
  <si>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</si>
  <si>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</si>
  <si>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</si>
  <si>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</si>
  <si>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</si>
  <si>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</si>
  <si>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</si>
  <si>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</si>
  <si>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</si>
  <si>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</si>
  <si>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</si>
  <si>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</si>
  <si>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</si>
  <si>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</si>
  <si>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</si>
  <si>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</si>
  <si>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</si>
  <si>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</si>
  <si>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</si>
  <si>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</si>
  <si>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</si>
  <si>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</si>
  <si>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</si>
  <si>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</si>
  <si>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</si>
  <si>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</si>
  <si>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</si>
  <si>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</si>
  <si>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</si>
  <si>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</si>
  <si>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</si>
  <si>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</si>
  <si>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</si>
  <si>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</si>
  <si>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</si>
  <si>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</si>
  <si>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</si>
  <si>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</si>
  <si>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</si>
  <si>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</si>
  <si>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</si>
  <si>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</si>
  <si>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</si>
  <si>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</si>
  <si>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</si>
  <si>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</si>
  <si>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</si>
  <si>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</si>
  <si>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</si>
  <si>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</si>
  <si>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</si>
  <si>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</si>
  <si>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</si>
  <si>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</si>
  <si>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</si>
  <si>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</si>
  <si>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</si>
  <si>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</si>
  <si>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</si>
  <si>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</si>
  <si>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</si>
  <si>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</si>
  <si>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</si>
  <si>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</si>
  <si>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</si>
  <si>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</si>
  <si>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</si>
  <si>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</si>
  <si>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</si>
  <si>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</si>
  <si>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</si>
  <si>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</si>
  <si>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</si>
  <si>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</si>
  <si>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</si>
  <si>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</si>
  <si>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</si>
  <si>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</si>
  <si>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</si>
  <si>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</si>
  <si>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</si>
  <si>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</si>
  <si>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</si>
  <si>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</si>
  <si>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</si>
  <si>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</si>
  <si>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</si>
  <si>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</si>
  <si>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</si>
  <si>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</si>
  <si>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</si>
  <si>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</si>
  <si>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</si>
  <si>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</si>
  <si>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</si>
  <si>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</si>
  <si>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</si>
  <si>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</si>
  <si>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</si>
  <si>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</si>
  <si>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</si>
  <si>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</si>
  <si>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</si>
  <si>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</si>
  <si>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</si>
  <si>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</si>
  <si>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</si>
  <si>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</si>
  <si>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</si>
  <si>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</si>
  <si>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</si>
  <si>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</si>
  <si>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</si>
  <si>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</si>
  <si>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</si>
  <si>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</si>
  <si>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</si>
  <si>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</si>
  <si>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</si>
  <si>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</si>
  <si>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</si>
  <si>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</si>
  <si>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</si>
  <si>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</si>
  <si>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</si>
  <si>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</si>
  <si>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</si>
  <si>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</si>
  <si>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</si>
  <si>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</si>
  <si>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</si>
  <si>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</si>
  <si>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</si>
  <si>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</si>
  <si>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</si>
  <si>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</si>
  <si>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</si>
  <si>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</si>
  <si>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</si>
  <si>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</si>
  <si>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</si>
  <si>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</si>
  <si>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</si>
  <si>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</si>
  <si>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</si>
  <si>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</si>
  <si>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</si>
  <si>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</si>
  <si>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</si>
  <si>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</si>
  <si>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</si>
  <si>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</si>
  <si>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</si>
  <si>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</si>
  <si>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</si>
  <si>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</si>
  <si>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</si>
  <si>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</si>
  <si>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</si>
  <si>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</si>
  <si>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</si>
  <si>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</si>
  <si>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</si>
  <si>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</si>
  <si>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</si>
  <si>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</si>
  <si>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</si>
  <si>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</si>
  <si>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</si>
  <si>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</si>
  <si>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</si>
  <si>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</si>
  <si>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</si>
  <si>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</si>
  <si>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</si>
  <si>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</si>
  <si>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</si>
  <si>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</si>
  <si>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</si>
  <si>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</si>
  <si>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</si>
  <si>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</si>
  <si>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</si>
  <si>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</si>
  <si>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</si>
  <si>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</si>
  <si>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</si>
  <si>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</si>
  <si>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</si>
  <si>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</si>
  <si>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</si>
  <si>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</si>
  <si>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</si>
  <si>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</si>
  <si>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</si>
  <si>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</si>
  <si>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</si>
  <si>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</si>
  <si>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</si>
  <si>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</si>
  <si>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</si>
  <si>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</si>
  <si>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</si>
  <si>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</si>
  <si>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</si>
  <si>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</si>
  <si>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</si>
  <si>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</si>
  <si>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</si>
  <si>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</si>
  <si>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</si>
  <si>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</si>
  <si>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</si>
  <si>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</si>
  <si>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</si>
  <si>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</si>
  <si>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</si>
  <si>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</si>
  <si>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</si>
  <si>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</si>
  <si>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</si>
  <si>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</si>
  <si>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</si>
  <si>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</si>
  <si>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</si>
  <si>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</si>
  <si>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</si>
  <si>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</si>
  <si>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</si>
  <si>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</si>
  <si>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</si>
  <si>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</si>
  <si>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</si>
  <si>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</si>
  <si>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</si>
  <si>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</si>
  <si>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</si>
  <si>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</si>
  <si>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</si>
  <si>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</si>
  <si>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</si>
  <si>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</si>
  <si>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</si>
  <si>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</si>
  <si>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</si>
  <si>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</si>
  <si>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</si>
  <si>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</si>
  <si>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</si>
  <si>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</si>
  <si>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</si>
  <si>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</si>
  <si>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</si>
  <si>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</si>
  <si>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</si>
  <si>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</si>
  <si>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</si>
  <si>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</si>
  <si>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</si>
  <si>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</si>
  <si>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</si>
  <si>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</si>
  <si>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</si>
  <si>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</si>
  <si>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</si>
  <si>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</si>
  <si>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</si>
  <si>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</si>
  <si>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</si>
  <si>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</si>
  <si>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</si>
  <si>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</si>
  <si>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</si>
  <si>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</si>
  <si>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</si>
  <si>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</si>
  <si>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</si>
  <si>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</si>
  <si>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</si>
  <si>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</si>
  <si>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</si>
  <si>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</si>
  <si>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</si>
  <si>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</si>
  <si>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</si>
  <si>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</si>
  <si>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</si>
  <si>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</si>
  <si>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</si>
  <si>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</si>
  <si>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</si>
  <si>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</si>
  <si>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</si>
  <si>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</si>
  <si>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</si>
  <si>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</si>
  <si>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</si>
  <si>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</si>
  <si>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</si>
  <si>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</si>
  <si>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</si>
  <si>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</si>
  <si>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</si>
  <si>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</si>
  <si>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</si>
  <si>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</si>
  <si>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</si>
  <si>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</si>
  <si>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</si>
  <si>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</si>
  <si>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</si>
  <si>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</si>
  <si>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</si>
  <si>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</si>
  <si>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</si>
  <si>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</si>
  <si>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</si>
  <si>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</si>
  <si>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</si>
  <si>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</si>
  <si>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</si>
  <si>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</si>
  <si>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</si>
  <si>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</si>
  <si>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</si>
  <si>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</si>
  <si>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</si>
  <si>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</si>
  <si>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</si>
  <si>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</si>
  <si>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</si>
  <si>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</si>
  <si>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</si>
  <si>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</si>
  <si>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</si>
  <si>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</si>
  <si>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</si>
  <si>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</si>
  <si>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</si>
  <si>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</si>
  <si>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</si>
  <si>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</si>
  <si>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</si>
  <si>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</si>
  <si>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</si>
  <si>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</si>
  <si>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</si>
  <si>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</si>
  <si>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</si>
  <si>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</si>
  <si>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</si>
  <si>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</si>
  <si>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</si>
  <si>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</si>
  <si>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</si>
  <si>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</si>
  <si>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</si>
  <si>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</si>
  <si>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</si>
  <si>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</si>
  <si>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</si>
  <si>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</si>
  <si>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</si>
  <si>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</si>
  <si>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</si>
  <si>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</si>
  <si>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</si>
  <si>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</si>
  <si>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</si>
  <si>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</si>
  <si>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</si>
  <si>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</si>
  <si>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</si>
  <si>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</si>
  <si>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</si>
  <si>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</si>
  <si>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</si>
  <si>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</si>
  <si>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</si>
  <si>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</si>
  <si>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</si>
  <si>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</si>
  <si>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</si>
  <si>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</si>
  <si>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</si>
  <si>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</si>
  <si>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</si>
  <si>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</si>
  <si>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</si>
  <si>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</si>
  <si>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</si>
  <si>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</si>
  <si>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</si>
  <si>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</si>
  <si>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</si>
  <si>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</si>
  <si>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</si>
  <si>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</si>
  <si>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</si>
  <si>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</si>
  <si>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</si>
  <si>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</si>
  <si>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</si>
  <si>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</si>
  <si>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</si>
  <si>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</si>
  <si>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</si>
  <si>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</si>
  <si>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</si>
  <si>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</si>
  <si>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</si>
  <si>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</si>
  <si>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</si>
  <si>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</si>
  <si>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</si>
  <si>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</si>
  <si>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</si>
  <si>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</si>
  <si>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</si>
  <si>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</si>
  <si>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</si>
  <si>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</si>
  <si>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</si>
  <si>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</si>
  <si>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</si>
  <si>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</si>
  <si>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</si>
  <si>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</si>
  <si>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</si>
  <si>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</si>
  <si>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</si>
  <si>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</si>
  <si>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</si>
  <si>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</si>
  <si>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</si>
  <si>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</si>
  <si>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</si>
  <si>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</si>
  <si>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</si>
  <si>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</si>
  <si>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</si>
  <si>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</si>
  <si>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</si>
  <si>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</si>
  <si>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</si>
  <si>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</si>
  <si>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</si>
  <si>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</si>
  <si>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</si>
  <si>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</si>
  <si>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</si>
  <si>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</si>
  <si>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</si>
  <si>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</si>
  <si>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</si>
  <si>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</si>
  <si>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</si>
  <si>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</si>
  <si>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</si>
  <si>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</si>
  <si>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</si>
  <si>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</si>
  <si>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</si>
  <si>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</si>
  <si>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</si>
  <si>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</si>
  <si>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</si>
  <si>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</si>
  <si>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</si>
  <si>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</si>
  <si>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</si>
  <si>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</si>
  <si>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</si>
  <si>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</si>
  <si>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</si>
  <si>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</si>
  <si>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</si>
  <si>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</si>
  <si>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</si>
  <si>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</si>
  <si>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</si>
  <si>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</si>
  <si>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</si>
  <si>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</si>
  <si>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</si>
  <si>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</si>
  <si>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</si>
  <si>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</si>
  <si>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</si>
  <si>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</si>
  <si>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</si>
  <si>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</si>
  <si>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</si>
  <si>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</si>
  <si>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</si>
  <si>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</si>
  <si>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</si>
  <si>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</si>
  <si>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</si>
  <si>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</si>
  <si>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</si>
  <si>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</si>
  <si>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</si>
  <si>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</si>
  <si>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</si>
  <si>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</si>
  <si>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</si>
  <si>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</si>
  <si>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</si>
  <si>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</si>
  <si>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</si>
  <si>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</si>
  <si>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</si>
  <si>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</si>
  <si>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</si>
  <si>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</si>
  <si>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</si>
  <si>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</si>
  <si>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</si>
  <si>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</si>
  <si>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</si>
  <si>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</si>
  <si>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</si>
  <si>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</si>
  <si>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</si>
  <si>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</si>
  <si>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</si>
  <si>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</si>
  <si>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</si>
  <si>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</si>
  <si>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</si>
  <si>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</si>
  <si>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</si>
  <si>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</si>
  <si>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</si>
  <si>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</si>
  <si>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</si>
  <si>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</si>
  <si>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</si>
  <si>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</si>
  <si>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</si>
  <si>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</si>
  <si>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</si>
  <si>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</si>
  <si>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</si>
  <si>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</si>
  <si>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</si>
  <si>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</si>
  <si>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</si>
  <si>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</si>
  <si>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</si>
  <si>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</si>
  <si>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</si>
  <si>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</si>
  <si>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</si>
  <si>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</si>
  <si>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</si>
  <si>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</si>
  <si>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</si>
  <si>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</si>
  <si>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</si>
  <si>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</si>
  <si>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</si>
  <si>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</si>
  <si>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</si>
  <si>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</si>
  <si>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</si>
  <si>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</si>
  <si>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</si>
  <si>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</si>
  <si>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</si>
  <si>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</si>
  <si>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</si>
  <si>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</si>
  <si>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</si>
  <si>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</si>
  <si>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</si>
  <si>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</si>
  <si>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</si>
  <si>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</si>
  <si>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</si>
  <si>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</si>
  <si>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</si>
  <si>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</si>
  <si>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</si>
  <si>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</si>
  <si>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</si>
  <si>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</si>
  <si>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</si>
  <si>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</si>
  <si>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</si>
  <si>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</si>
  <si>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</si>
  <si>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</si>
  <si>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</si>
  <si>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</si>
  <si>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</si>
  <si>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</si>
  <si>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</si>
  <si>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</si>
  <si>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</si>
  <si>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</si>
  <si>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</si>
  <si>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</si>
  <si>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</si>
  <si>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</si>
  <si>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</si>
  <si>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</si>
  <si>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</si>
  <si>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</si>
  <si>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</si>
  <si>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</si>
  <si>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</si>
  <si>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</si>
  <si>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</si>
  <si>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</si>
  <si>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</si>
  <si>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</si>
  <si>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</si>
  <si>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</si>
  <si>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</si>
  <si>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</si>
  <si>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</si>
  <si>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</si>
  <si>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</si>
  <si>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</si>
  <si>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</si>
  <si>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</si>
  <si>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</si>
  <si>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</si>
  <si>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</si>
  <si>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</si>
  <si>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</si>
  <si>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</si>
  <si>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</si>
  <si>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</si>
  <si>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</si>
  <si>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</si>
  <si>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</si>
  <si>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</si>
  <si>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</si>
  <si>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</si>
  <si>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</si>
  <si>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</si>
  <si>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</si>
  <si>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</si>
  <si>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</si>
  <si>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</si>
  <si>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</si>
  <si>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</si>
  <si>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</si>
  <si>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</si>
  <si>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</si>
  <si>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</si>
  <si>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</si>
  <si>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</si>
  <si>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</si>
  <si>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</si>
  <si>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</si>
  <si>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</si>
  <si>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</si>
  <si>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</si>
  <si>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</si>
  <si>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</si>
  <si>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</si>
  <si>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</si>
  <si>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</si>
  <si>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</si>
  <si>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</si>
  <si>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</si>
  <si>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</si>
  <si>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</si>
  <si>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</si>
  <si>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</si>
  <si>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</si>
  <si>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</si>
  <si>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</si>
  <si>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</si>
  <si>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</si>
  <si>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</si>
  <si>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</si>
  <si>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</si>
  <si>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</si>
  <si>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</si>
  <si>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</si>
  <si>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</si>
  <si>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</si>
  <si>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</si>
  <si>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</si>
  <si>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</si>
  <si>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</si>
  <si>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</si>
  <si>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</si>
  <si>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</si>
  <si>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</si>
  <si>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</si>
  <si>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</si>
  <si>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</si>
  <si>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</si>
  <si>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</si>
  <si>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</si>
  <si>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</si>
  <si>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</si>
  <si>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</si>
  <si>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</si>
  <si>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</si>
  <si>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</si>
  <si>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</si>
  <si>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</si>
  <si>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</si>
  <si>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</si>
  <si>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</si>
  <si>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</si>
  <si>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</si>
  <si>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</si>
  <si>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</si>
  <si>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</si>
  <si>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</si>
  <si>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</si>
  <si>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</si>
  <si>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</si>
  <si>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</si>
  <si>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</si>
  <si>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</si>
  <si>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</si>
  <si>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</si>
  <si>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</si>
  <si>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</si>
  <si>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</si>
  <si>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</si>
  <si>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</si>
  <si>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</si>
  <si>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</si>
  <si>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</si>
  <si>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</si>
  <si>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</si>
  <si>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</si>
  <si>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</si>
  <si>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</si>
  <si>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</si>
  <si>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</si>
  <si>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</si>
  <si>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</si>
  <si>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</si>
  <si>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</si>
  <si>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</si>
  <si>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</si>
  <si>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</si>
  <si>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</si>
  <si>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</si>
  <si>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</si>
  <si>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</si>
  <si>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</si>
  <si>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</si>
  <si>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</si>
  <si>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</si>
  <si>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</si>
  <si>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</si>
  <si>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</si>
  <si>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</si>
  <si>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</si>
  <si>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</si>
  <si>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</si>
  <si>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</si>
  <si>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</si>
  <si>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</si>
  <si>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</si>
  <si>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</si>
  <si>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</si>
  <si>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</si>
  <si>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</si>
  <si>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</si>
  <si>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</si>
  <si>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</si>
  <si>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</si>
  <si>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</si>
  <si>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</si>
  <si>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</si>
  <si>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</si>
  <si>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</si>
  <si>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</si>
  <si>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</si>
  <si>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</si>
  <si>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</si>
  <si>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</si>
  <si>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</si>
  <si>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</si>
  <si>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</si>
  <si>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</si>
  <si>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</si>
  <si>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</si>
  <si>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</si>
  <si>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</si>
  <si>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</si>
  <si>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</si>
  <si>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</si>
  <si>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</si>
  <si>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</si>
  <si>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</si>
  <si>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</si>
  <si>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</si>
  <si>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</si>
  <si>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</si>
  <si>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</si>
  <si>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</si>
  <si>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</si>
  <si>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</si>
  <si>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</si>
  <si>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</si>
  <si>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</si>
  <si>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</si>
  <si>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</si>
  <si>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</si>
  <si>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</si>
  <si>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</si>
  <si>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</si>
  <si>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</si>
  <si>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</si>
  <si>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</si>
  <si>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</si>
  <si>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</si>
  <si>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</si>
  <si>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</si>
  <si>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</si>
  <si>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</si>
  <si>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</si>
  <si>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</si>
  <si>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</si>
  <si>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</si>
  <si>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</si>
  <si>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</si>
  <si>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</si>
  <si>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</si>
  <si>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</si>
  <si>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</si>
  <si>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</si>
  <si>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</si>
  <si>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</si>
  <si>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</si>
  <si>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</si>
  <si>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</si>
  <si>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</si>
  <si>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</si>
  <si>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</si>
  <si>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</si>
  <si>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</si>
  <si>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</si>
  <si>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</si>
  <si>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</si>
  <si>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</si>
  <si>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</si>
  <si>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</si>
  <si>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</si>
  <si>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</si>
  <si>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</si>
  <si>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</si>
  <si>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</si>
  <si>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</si>
  <si>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</si>
  <si>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</si>
  <si>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</si>
  <si>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</si>
  <si>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</si>
  <si>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</si>
  <si>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</si>
  <si>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</si>
  <si>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</si>
  <si>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</si>
  <si>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</si>
  <si>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</si>
  <si>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</si>
  <si>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</si>
  <si>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</si>
  <si>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</si>
  <si>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</si>
  <si>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</si>
  <si>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</si>
  <si>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</si>
  <si>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</si>
  <si>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</si>
  <si>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</si>
  <si>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</si>
  <si>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</si>
  <si>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</si>
  <si>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</si>
  <si>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</si>
  <si>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</si>
  <si>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</si>
  <si>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</si>
  <si>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</si>
  <si>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</si>
  <si>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</si>
  <si>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</si>
  <si>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</si>
  <si>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</si>
  <si>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</si>
  <si>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</si>
  <si>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</si>
  <si>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</si>
  <si>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</si>
  <si>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</si>
  <si>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</si>
  <si>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</si>
  <si>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</si>
  <si>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</si>
  <si>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</si>
  <si>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</si>
  <si>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</si>
  <si>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</si>
  <si>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</si>
  <si>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</si>
  <si>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</si>
  <si>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</si>
  <si>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</si>
  <si>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</si>
  <si>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</si>
  <si>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</si>
  <si>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</si>
  <si>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</si>
  <si>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</si>
  <si>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</si>
  <si>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</si>
  <si>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</si>
  <si>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</si>
  <si>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</si>
  <si>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</si>
  <si>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</si>
  <si>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</si>
  <si>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</si>
  <si>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</si>
  <si>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</si>
  <si>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</si>
  <si>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</si>
  <si>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</si>
  <si>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</si>
  <si>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</si>
  <si>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</si>
  <si>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</si>
  <si>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</si>
  <si>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</si>
  <si>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</si>
  <si>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</si>
  <si>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</si>
  <si>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</si>
  <si>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</si>
  <si>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</si>
  <si>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</si>
  <si>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</si>
  <si>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</si>
  <si>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</si>
  <si>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</si>
  <si>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</si>
  <si>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</si>
  <si>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</si>
  <si>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</si>
  <si>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</si>
  <si>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</si>
  <si>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</si>
  <si>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</si>
  <si>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</si>
  <si>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</si>
  <si>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</si>
  <si>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</si>
  <si>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</si>
  <si>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</si>
  <si>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</si>
  <si>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</si>
  <si>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</si>
  <si>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</si>
  <si>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</si>
  <si>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</si>
  <si>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</si>
  <si>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</si>
  <si>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</si>
  <si>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</si>
  <si>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</si>
  <si>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</si>
  <si>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</si>
  <si>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</si>
  <si>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</si>
  <si>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</si>
  <si>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</si>
  <si>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</si>
  <si>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</si>
  <si>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</si>
  <si>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</si>
  <si>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</si>
  <si>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</si>
  <si>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</si>
  <si>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</si>
  <si>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</si>
  <si>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</si>
  <si>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</si>
  <si>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</si>
  <si>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</si>
  <si>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</si>
  <si>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</si>
  <si>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</si>
  <si>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</si>
  <si>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</si>
  <si>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</si>
  <si>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</si>
  <si>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</si>
  <si>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</si>
  <si>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</si>
  <si>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</si>
  <si>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</si>
  <si>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</si>
  <si>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</si>
  <si>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</si>
  <si>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</si>
  <si>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</si>
  <si>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</si>
  <si>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</si>
  <si>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</si>
  <si>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</si>
  <si>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</si>
  <si>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</si>
  <si>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</si>
  <si>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</si>
  <si>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</si>
  <si>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</si>
  <si>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</si>
  <si>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</si>
  <si>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</si>
  <si>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</si>
  <si>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</si>
  <si>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</si>
  <si>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</si>
  <si>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</si>
  <si>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</si>
  <si>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</si>
  <si>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</si>
  <si>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</si>
  <si>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</si>
  <si>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</si>
  <si>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</si>
  <si>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</si>
  <si>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</si>
  <si>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</si>
  <si>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</si>
  <si>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</si>
  <si>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</si>
  <si>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</si>
  <si>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</si>
  <si>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</si>
  <si>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</si>
  <si>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</si>
  <si>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</si>
  <si>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</si>
  <si>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</si>
  <si>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</si>
  <si>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</si>
  <si>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</si>
  <si>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</si>
  <si>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</si>
  <si>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</si>
  <si>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</si>
  <si>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</si>
  <si>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</si>
  <si>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</si>
  <si>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</si>
  <si>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</si>
  <si>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</si>
  <si>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</si>
  <si>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</si>
  <si>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</si>
  <si>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</si>
  <si>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</si>
  <si>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</si>
  <si>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</si>
  <si>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</si>
  <si>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</si>
  <si>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</si>
  <si>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</si>
  <si>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</si>
  <si>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</si>
  <si>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</si>
  <si>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</si>
  <si>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</si>
  <si>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</si>
  <si>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</si>
  <si>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</si>
  <si>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</si>
  <si>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</si>
  <si>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</si>
  <si>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</si>
  <si>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</si>
  <si>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</si>
  <si>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</si>
  <si>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</si>
  <si>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</si>
  <si>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</si>
  <si>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</si>
  <si>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</si>
  <si>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</si>
  <si>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</si>
  <si>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</si>
  <si>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</si>
  <si>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</si>
  <si>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</si>
  <si>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</si>
  <si>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</si>
  <si>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</si>
  <si>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</si>
  <si>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</si>
  <si>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</si>
  <si>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</si>
  <si>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</si>
  <si>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</si>
  <si>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</si>
  <si>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</si>
  <si>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</si>
  <si>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</si>
  <si>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</si>
  <si>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</si>
  <si>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</si>
  <si>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</si>
  <si>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</si>
  <si>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</si>
  <si>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</si>
  <si>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</si>
  <si>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</si>
  <si>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</si>
  <si>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</si>
  <si>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</si>
  <si>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</si>
  <si>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</si>
  <si>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</si>
  <si>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</si>
  <si>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</si>
  <si>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</si>
  <si>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</si>
  <si>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</si>
  <si>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</si>
  <si>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</si>
  <si>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</si>
  <si>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</si>
  <si>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</si>
  <si>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</si>
  <si>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</si>
  <si>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</si>
  <si>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</si>
  <si>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</si>
  <si>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</si>
  <si>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</si>
  <si>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</si>
  <si>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</si>
  <si>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</si>
  <si>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</si>
  <si>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</si>
  <si>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</si>
  <si>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</si>
  <si>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</si>
  <si>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</si>
  <si>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</si>
  <si>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</si>
  <si>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</si>
  <si>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</si>
  <si>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</si>
  <si>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</si>
  <si>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</si>
  <si>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</si>
  <si>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</si>
  <si>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</si>
  <si>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</si>
  <si>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</si>
  <si>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</si>
  <si>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</si>
  <si>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</si>
  <si>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</si>
  <si>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</si>
  <si>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</si>
  <si>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</si>
  <si>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</si>
  <si>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</si>
  <si>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</si>
  <si>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</si>
  <si>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</si>
  <si>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</si>
  <si>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</si>
  <si>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</si>
  <si>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</si>
  <si>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</si>
  <si>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</si>
  <si>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</si>
  <si>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</si>
  <si>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</si>
  <si>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</si>
  <si>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</si>
  <si>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</si>
  <si>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</si>
  <si>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</si>
  <si>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</si>
  <si>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</si>
  <si>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</si>
  <si>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</si>
  <si>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</si>
  <si>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</si>
  <si>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</si>
  <si>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</si>
  <si>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</si>
  <si>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</si>
  <si>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</si>
  <si>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</si>
  <si>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</si>
  <si>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</si>
  <si>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</si>
  <si>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</si>
  <si>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</si>
  <si>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</si>
  <si>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</si>
  <si>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</si>
  <si>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</si>
  <si>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</si>
  <si>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</si>
  <si>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</si>
  <si>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</si>
  <si>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</si>
  <si>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</si>
  <si>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</si>
  <si>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</si>
  <si>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</si>
  <si>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</si>
  <si>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</si>
  <si>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</si>
  <si>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</si>
  <si>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</si>
  <si>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</si>
  <si>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</si>
  <si>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</si>
  <si>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</si>
  <si>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</si>
  <si>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</si>
  <si>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</si>
  <si>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</si>
  <si>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</si>
  <si>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</si>
  <si>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</si>
  <si>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</si>
  <si>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</si>
  <si>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</si>
  <si>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</si>
  <si>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</si>
  <si>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</si>
  <si>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</si>
  <si>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</si>
  <si>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</si>
  <si>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</si>
  <si>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</si>
  <si>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</si>
  <si>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</si>
  <si>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</si>
  <si>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</si>
  <si>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</si>
  <si>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</si>
  <si>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</si>
  <si>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</si>
  <si>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</si>
  <si>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</si>
  <si>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</si>
  <si>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</si>
  <si>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</si>
  <si>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</si>
  <si>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</si>
  <si>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</si>
  <si>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</si>
  <si>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</si>
  <si>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</si>
  <si>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</si>
  <si>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</si>
  <si>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</si>
  <si>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</si>
  <si>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</si>
  <si>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</si>
  <si>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</si>
  <si>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</si>
  <si>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</si>
  <si>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</si>
  <si>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</si>
  <si>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</si>
  <si>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</si>
  <si>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</si>
  <si>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</si>
  <si>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</si>
  <si>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</si>
  <si>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</si>
  <si>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</si>
  <si>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</si>
  <si>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</si>
  <si>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</si>
  <si>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</si>
  <si>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</si>
  <si>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</si>
  <si>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</si>
  <si>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</si>
  <si>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</si>
  <si>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</si>
  <si>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</si>
  <si>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</si>
  <si>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</si>
  <si>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</si>
  <si>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</si>
  <si>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</si>
  <si>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</si>
  <si>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</si>
  <si>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</si>
  <si>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</si>
  <si>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</si>
  <si>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</si>
  <si>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</si>
  <si>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</si>
  <si>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</si>
  <si>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</si>
  <si>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</si>
  <si>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</si>
  <si>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</si>
  <si>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</si>
  <si>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</si>
  <si>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</si>
  <si>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</si>
  <si>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</si>
  <si>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</si>
  <si>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</si>
  <si>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</si>
  <si>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</si>
  <si>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</si>
  <si>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</si>
  <si>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</si>
  <si>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</si>
  <si>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</si>
  <si>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</si>
  <si>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</si>
  <si>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</si>
  <si>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</si>
  <si>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</si>
  <si>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</si>
  <si>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</si>
  <si>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</si>
  <si>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</si>
  <si>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</si>
  <si>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</si>
  <si>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</si>
  <si>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</si>
  <si>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</si>
  <si>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</si>
  <si>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</si>
  <si>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</si>
  <si>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</si>
  <si>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</si>
  <si>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</si>
  <si>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</si>
  <si>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</si>
  <si>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</si>
  <si>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</si>
  <si>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</si>
  <si>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</si>
  <si>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</si>
  <si>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</si>
  <si>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</si>
  <si>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</si>
  <si>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</si>
  <si>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</si>
  <si>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</si>
  <si>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</si>
  <si>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</si>
  <si>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</si>
  <si>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</si>
  <si>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</si>
  <si>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</si>
  <si>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</si>
  <si>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</si>
  <si>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</si>
  <si>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</si>
  <si>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</si>
  <si>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</si>
  <si>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</si>
  <si>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</si>
  <si>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</si>
  <si>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</si>
  <si>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</si>
  <si>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</si>
  <si>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</si>
  <si>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</si>
  <si>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</si>
  <si>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</si>
  <si>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</si>
  <si>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</si>
  <si>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</si>
  <si>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</si>
  <si>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</si>
  <si>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</si>
  <si>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</si>
  <si>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</si>
  <si>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</si>
  <si>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</si>
  <si>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</si>
  <si>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</si>
  <si>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</si>
  <si>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</si>
  <si>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</si>
  <si>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</si>
  <si>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</si>
  <si>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</si>
  <si>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</si>
  <si>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</si>
  <si>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</si>
  <si>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</si>
  <si>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</si>
  <si>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</si>
  <si>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</si>
  <si>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</si>
  <si>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</si>
  <si>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</si>
  <si>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</si>
  <si>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</si>
  <si>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</si>
  <si>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</si>
  <si>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</si>
  <si>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</si>
  <si>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</si>
  <si>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</si>
  <si>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</si>
  <si>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</si>
  <si>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</si>
  <si>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</si>
  <si>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</si>
  <si>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</si>
  <si>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</si>
  <si>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</si>
  <si>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</si>
  <si>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</si>
  <si>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</si>
  <si>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</si>
  <si>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</si>
  <si>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</si>
  <si>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</si>
  <si>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</si>
  <si>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</si>
  <si>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</si>
  <si>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</si>
  <si>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</si>
  <si>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</si>
  <si>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</si>
  <si>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</si>
  <si>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</si>
  <si>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</si>
  <si>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</si>
  <si>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</si>
  <si>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</si>
  <si>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</si>
  <si>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</si>
  <si>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</si>
  <si>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</si>
  <si>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</si>
  <si>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</si>
  <si>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</si>
  <si>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</si>
  <si>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</si>
  <si>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</si>
  <si>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</si>
  <si>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</si>
  <si>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</si>
  <si>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</si>
  <si>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</si>
  <si>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</si>
  <si>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</si>
  <si>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</si>
  <si>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</si>
  <si>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</si>
  <si>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</si>
  <si>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</si>
  <si>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</si>
  <si>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</si>
  <si>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</si>
  <si>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</si>
  <si>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</si>
  <si>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</si>
  <si>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</si>
  <si>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</si>
  <si>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</si>
  <si>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</si>
  <si>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</si>
  <si>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</si>
  <si>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</si>
  <si>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</si>
  <si>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</si>
  <si>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</si>
  <si>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</si>
  <si>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</si>
  <si>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</si>
  <si>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</si>
  <si>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</si>
  <si>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</si>
  <si>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</si>
  <si>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</si>
  <si>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</si>
  <si>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</si>
  <si>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</si>
  <si>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</si>
  <si>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</si>
  <si>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</si>
  <si>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</si>
  <si>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</si>
  <si>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</si>
  <si>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</si>
  <si>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</si>
  <si>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</si>
  <si>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</si>
  <si>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</si>
  <si>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</si>
  <si>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</si>
  <si>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</si>
  <si>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</si>
  <si>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</si>
  <si>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</si>
  <si>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</si>
  <si>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</si>
  <si>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</si>
  <si>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</si>
  <si>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</si>
  <si>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</si>
  <si>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</si>
  <si>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</si>
  <si>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</si>
  <si>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</si>
  <si>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</si>
  <si>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</si>
  <si>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</si>
  <si>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</si>
  <si>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</si>
  <si>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</si>
  <si>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</si>
  <si>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</si>
  <si>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</si>
  <si>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</si>
  <si>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</si>
  <si>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</si>
  <si>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</si>
  <si>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</si>
  <si>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</si>
  <si>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</si>
  <si>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</si>
  <si>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</si>
  <si>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</si>
  <si>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</si>
  <si>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</si>
  <si>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</si>
  <si>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</si>
  <si>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</si>
  <si>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</si>
  <si>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</si>
  <si>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</si>
  <si>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</si>
  <si>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</si>
  <si>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</si>
  <si>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</si>
  <si>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</si>
  <si>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</si>
  <si>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</si>
  <si>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</si>
  <si>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</si>
  <si>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</si>
  <si>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</si>
  <si>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</si>
  <si>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</si>
  <si>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</si>
  <si>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</si>
  <si>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</si>
  <si>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</si>
  <si>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</si>
  <si>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</si>
  <si>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</si>
  <si>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</si>
  <si>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</si>
  <si>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</si>
  <si>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</si>
  <si>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</si>
  <si>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</si>
  <si>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</si>
  <si>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</si>
  <si>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</si>
  <si>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</si>
  <si>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</si>
  <si>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</si>
  <si>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</si>
  <si>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</si>
  <si>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</si>
  <si>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</si>
  <si>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</si>
  <si>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</si>
  <si>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</si>
  <si>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</si>
  <si>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</si>
  <si>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</si>
  <si>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</si>
  <si>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</si>
  <si>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</si>
  <si>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</si>
  <si>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</si>
  <si>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</si>
  <si>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</si>
  <si>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</si>
  <si>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</si>
  <si>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</si>
  <si>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</si>
  <si>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</si>
  <si>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</si>
  <si>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</si>
  <si>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</si>
  <si>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</si>
  <si>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</si>
  <si>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</si>
  <si>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</si>
  <si>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</si>
  <si>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</si>
  <si>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</si>
  <si>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</si>
  <si>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</si>
  <si>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</si>
  <si>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</si>
  <si>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</si>
  <si>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</si>
  <si>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</si>
  <si>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</si>
  <si>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</si>
  <si>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</si>
  <si>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</si>
  <si>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</si>
  <si>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</si>
  <si>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</si>
  <si>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</si>
  <si>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</si>
  <si>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</si>
  <si>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</si>
  <si>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</si>
  <si>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</si>
  <si>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</si>
  <si>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</si>
  <si>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</si>
  <si>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</si>
  <si>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</si>
  <si>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</si>
  <si>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</si>
  <si>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</si>
  <si>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</si>
  <si>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</si>
  <si>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</si>
  <si>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</si>
  <si>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</si>
  <si>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</si>
  <si>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</si>
  <si>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</si>
  <si>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</si>
  <si>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</si>
  <si>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</si>
  <si>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</si>
  <si>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</si>
  <si>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</si>
  <si>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</si>
  <si>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</si>
  <si>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</si>
  <si>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</si>
  <si>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</si>
  <si>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</si>
  <si>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</si>
  <si>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</si>
  <si>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</si>
  <si>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</si>
  <si>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</si>
  <si>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</si>
  <si>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</si>
  <si>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</si>
  <si>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</si>
  <si>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</si>
  <si>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</si>
  <si>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</si>
  <si>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</si>
  <si>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</si>
  <si>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</si>
  <si>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</si>
  <si>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</si>
  <si>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</si>
  <si>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</si>
  <si>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</si>
  <si>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</si>
  <si>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</si>
  <si>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</si>
  <si>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</si>
  <si>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</si>
  <si>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</si>
  <si>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</si>
  <si>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</si>
  <si>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</si>
  <si>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</si>
  <si>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</si>
  <si>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</si>
  <si>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</si>
  <si>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</si>
  <si>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</si>
  <si>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</si>
  <si>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</si>
  <si>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</si>
  <si>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</si>
  <si>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</si>
  <si>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</si>
  <si>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</si>
  <si>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</si>
  <si>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</si>
  <si>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</si>
  <si>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</si>
  <si>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</si>
  <si>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</si>
  <si>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</si>
  <si>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</si>
  <si>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</si>
  <si>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</si>
  <si>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</si>
  <si>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</si>
  <si>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</si>
  <si>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</si>
  <si>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</si>
  <si>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</si>
  <si>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</si>
  <si>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</si>
  <si>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</si>
  <si>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</si>
  <si>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</si>
  <si>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</si>
  <si>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</si>
  <si>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</si>
  <si>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</si>
  <si>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</si>
  <si>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</si>
  <si>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</si>
  <si>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</si>
  <si>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</si>
  <si>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</si>
  <si>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</si>
  <si>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</si>
  <si>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</si>
  <si>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</si>
  <si>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</si>
  <si>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</si>
  <si>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</si>
  <si>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</si>
  <si>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</si>
  <si>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</si>
  <si>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</si>
  <si>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</si>
  <si>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</si>
  <si>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</si>
  <si>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</si>
  <si>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</si>
  <si>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</si>
  <si>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</si>
  <si>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</si>
  <si>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</si>
  <si>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</si>
  <si>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</si>
  <si>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</si>
  <si>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</si>
  <si>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</si>
  <si>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</si>
  <si>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</si>
  <si>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</si>
  <si>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</si>
  <si>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</si>
  <si>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</si>
  <si>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</si>
  <si>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</si>
  <si>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</si>
  <si>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</si>
  <si>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</si>
  <si>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</si>
  <si>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</si>
  <si>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</si>
  <si>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</si>
  <si>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</si>
  <si>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</si>
  <si>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</si>
  <si>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</si>
  <si>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</si>
  <si>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</si>
  <si>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</si>
  <si>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</si>
  <si>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</si>
  <si>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</si>
  <si>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</si>
  <si>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</si>
  <si>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</si>
  <si>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</si>
  <si>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</si>
  <si>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</si>
  <si>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</si>
  <si>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</si>
  <si>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</si>
  <si>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</si>
  <si>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</si>
  <si>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</si>
  <si>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</si>
  <si>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</si>
  <si>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</si>
  <si>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</si>
  <si>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</si>
  <si>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</si>
  <si>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</si>
  <si>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</si>
  <si>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</si>
  <si>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</si>
  <si>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</si>
  <si>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</si>
  <si>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</si>
  <si>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</si>
  <si>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</si>
  <si>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</si>
  <si>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</si>
  <si>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</si>
  <si>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</si>
  <si>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</si>
  <si>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</si>
  <si>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</si>
  <si>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</si>
  <si>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</si>
  <si>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</si>
  <si>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</si>
  <si>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</si>
  <si>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</si>
  <si>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</si>
  <si>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</si>
  <si>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</si>
  <si>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</si>
  <si>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</si>
  <si>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</si>
  <si>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</si>
  <si>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</si>
  <si>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</si>
  <si>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</si>
  <si>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</si>
  <si>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</si>
  <si>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</si>
  <si>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</si>
  <si>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</si>
  <si>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</si>
  <si>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</si>
  <si>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</si>
  <si>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</si>
  <si>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</si>
  <si>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</si>
  <si>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</si>
  <si>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</si>
  <si>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</si>
  <si>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</si>
  <si>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</si>
  <si>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</si>
  <si>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</si>
  <si>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</si>
  <si>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</si>
  <si>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</si>
  <si>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</si>
  <si>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</si>
  <si>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</si>
  <si>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</si>
  <si>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</si>
  <si>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</si>
  <si>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</si>
  <si>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</si>
  <si>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</si>
  <si>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</si>
  <si>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</si>
  <si>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</si>
  <si>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</si>
  <si>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</si>
  <si>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</si>
  <si>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</si>
  <si>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</si>
  <si>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</si>
  <si>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</si>
  <si>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</si>
  <si>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</si>
  <si>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</si>
  <si>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</si>
  <si>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</si>
  <si>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</si>
  <si>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</si>
  <si>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</si>
  <si>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</si>
  <si>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</si>
  <si>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</si>
  <si>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</si>
  <si>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</si>
  <si>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</si>
  <si>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</si>
  <si>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</si>
  <si>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</si>
  <si>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</si>
  <si>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</si>
  <si>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</si>
  <si>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</si>
  <si>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</si>
  <si>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</si>
  <si>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</si>
  <si>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</si>
  <si>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</si>
  <si>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</si>
  <si>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</si>
  <si>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</si>
  <si>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</si>
  <si>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</si>
  <si>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</si>
  <si>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</si>
  <si>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</si>
  <si>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</si>
  <si>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</si>
  <si>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</si>
  <si>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</si>
  <si>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</si>
  <si>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</si>
  <si>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</si>
  <si>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</si>
  <si>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</si>
  <si>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</si>
  <si>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</si>
  <si>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</si>
  <si>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</si>
  <si>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</si>
  <si>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</si>
  <si>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</si>
  <si>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</si>
  <si>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</si>
  <si>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</si>
  <si>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</si>
  <si>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</si>
  <si>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</si>
  <si>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</si>
  <si>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</si>
  <si>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</si>
  <si>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</si>
  <si>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</si>
  <si>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</si>
  <si>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</si>
  <si>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</si>
  <si>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</si>
  <si>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</si>
  <si>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</si>
  <si>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</si>
  <si>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</si>
  <si>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</si>
  <si>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</si>
  <si>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</si>
  <si>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</si>
  <si>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</si>
  <si>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</si>
  <si>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</si>
  <si>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</si>
  <si>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</si>
  <si>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</si>
  <si>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</si>
  <si>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</si>
  <si>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</si>
  <si>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</si>
  <si>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</si>
  <si>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</si>
  <si>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</si>
  <si>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</si>
  <si>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</si>
  <si>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</si>
  <si>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</si>
  <si>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</si>
  <si>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</si>
  <si>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</si>
  <si>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</si>
  <si>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</si>
  <si>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</si>
  <si>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</si>
  <si>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</si>
  <si>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</si>
  <si>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</si>
  <si>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</si>
  <si>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</si>
  <si>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</si>
  <si>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</si>
  <si>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</si>
  <si>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</si>
  <si>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</si>
  <si>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</si>
  <si>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</si>
  <si>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</si>
  <si>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</si>
  <si>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</si>
  <si>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</si>
  <si>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</si>
  <si>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</si>
  <si>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</si>
  <si>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</si>
  <si>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</si>
  <si>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</si>
  <si>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</si>
  <si>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</si>
  <si>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</si>
  <si>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</si>
  <si>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</si>
  <si>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</si>
  <si>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</si>
  <si>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</si>
  <si>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</si>
  <si>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</si>
  <si>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</si>
  <si>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</si>
  <si>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</si>
  <si>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</si>
  <si>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</si>
  <si>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</si>
  <si>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</si>
  <si>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</si>
  <si>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</si>
  <si>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</si>
  <si>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</si>
  <si>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</si>
  <si>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</si>
  <si>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</si>
  <si>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</si>
  <si>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</si>
  <si>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</si>
  <si>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</si>
  <si>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</si>
  <si>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</si>
  <si>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</si>
  <si>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</si>
  <si>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</si>
  <si>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</si>
  <si>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</si>
  <si>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</si>
  <si>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</si>
  <si>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</si>
  <si>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</si>
  <si>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</si>
  <si>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</si>
  <si>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</si>
  <si>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</si>
  <si>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</si>
  <si>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</si>
  <si>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</si>
  <si>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</si>
  <si>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</si>
  <si>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</si>
  <si>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</si>
  <si>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</si>
  <si>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</si>
  <si>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</si>
  <si>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</si>
  <si>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</si>
  <si>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</si>
  <si>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</si>
  <si>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</si>
  <si>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</si>
  <si>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</si>
  <si>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</si>
  <si>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</si>
  <si>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</si>
  <si>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</si>
  <si>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</si>
  <si>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</si>
  <si>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</si>
  <si>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</si>
  <si>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</si>
  <si>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</si>
  <si>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</si>
  <si>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</si>
  <si>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</si>
  <si>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</si>
  <si>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</si>
  <si>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</si>
  <si>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</si>
  <si>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</si>
  <si>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</si>
  <si>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</si>
  <si>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</si>
  <si>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</si>
  <si>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</si>
  <si>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</si>
  <si>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</si>
  <si>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</si>
  <si>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</si>
  <si>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</si>
  <si>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</si>
  <si>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</si>
  <si>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</si>
  <si>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</si>
  <si>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</si>
  <si>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</si>
  <si>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</si>
  <si>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</si>
  <si>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</si>
  <si>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</si>
  <si>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</si>
  <si>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</si>
  <si>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</si>
  <si>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</si>
  <si>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</si>
  <si>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</si>
  <si>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</si>
  <si>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</si>
  <si>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</si>
  <si>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</si>
  <si>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</si>
  <si>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</si>
  <si>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</si>
  <si>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</si>
  <si>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</si>
  <si>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</si>
  <si>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</si>
  <si>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</si>
  <si>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</si>
  <si>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</si>
  <si>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</si>
  <si>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</si>
  <si>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</si>
  <si>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</si>
  <si>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</si>
  <si>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</si>
  <si>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</si>
  <si>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</si>
  <si>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</si>
  <si>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</si>
  <si>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</si>
  <si>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</si>
  <si>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</si>
  <si>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</si>
  <si>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</si>
  <si>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</si>
  <si>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</si>
  <si>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</si>
  <si>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</si>
  <si>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</si>
  <si>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</si>
  <si>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</si>
  <si>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</si>
  <si>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</si>
  <si>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</si>
  <si>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</si>
  <si>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</si>
  <si>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</si>
  <si>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</si>
  <si>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</si>
  <si>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</si>
  <si>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</si>
  <si>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</si>
  <si>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</si>
  <si>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</si>
  <si>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</si>
  <si>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</si>
  <si>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</si>
  <si>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</si>
  <si>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</si>
  <si>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</si>
  <si>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</si>
  <si>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</si>
  <si>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</si>
  <si>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</si>
  <si>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</si>
  <si>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</si>
  <si>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</si>
  <si>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</si>
  <si>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</si>
  <si>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</si>
  <si>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</si>
  <si>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</si>
  <si>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</si>
  <si>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</si>
  <si>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</si>
  <si>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</si>
  <si>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</si>
  <si>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</si>
  <si>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</si>
  <si>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</si>
  <si>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</si>
  <si>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</si>
  <si>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</si>
  <si>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</si>
  <si>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</si>
  <si>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</si>
  <si>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</si>
  <si>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</si>
  <si>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</si>
  <si>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</si>
  <si>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</si>
  <si>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</si>
  <si>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</si>
  <si>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</si>
  <si>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</si>
  <si>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</si>
  <si>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</si>
  <si>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</si>
  <si>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</si>
  <si>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</si>
  <si>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</si>
  <si>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</si>
  <si>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</si>
  <si>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</si>
  <si>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</si>
  <si>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</si>
  <si>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</si>
  <si>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</si>
  <si>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</si>
  <si>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</si>
  <si>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</si>
  <si>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</si>
  <si>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</si>
  <si>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</si>
  <si>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</si>
  <si>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</si>
  <si>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</si>
  <si>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</si>
  <si>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</si>
  <si>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</si>
  <si>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</si>
  <si>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</si>
  <si>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</si>
  <si>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</si>
  <si>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</si>
  <si>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</si>
  <si>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</si>
  <si>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</si>
  <si>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</si>
  <si>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</si>
  <si>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</si>
  <si>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</si>
  <si>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</si>
  <si>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</si>
  <si>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</si>
  <si>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</si>
  <si>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</si>
  <si>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</si>
  <si>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</si>
  <si>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</si>
  <si>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</si>
  <si>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</si>
  <si>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</si>
  <si>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</si>
  <si>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</si>
  <si>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</si>
  <si>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</si>
  <si>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</si>
  <si>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</si>
  <si>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</si>
  <si>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</si>
  <si>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</si>
  <si>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</si>
  <si>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</si>
  <si>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</si>
  <si>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</si>
  <si>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</si>
  <si>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</si>
  <si>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</si>
  <si>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</si>
  <si>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</si>
  <si>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</si>
  <si>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</si>
  <si>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</si>
  <si>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</si>
  <si>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</si>
  <si>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</si>
  <si>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</si>
  <si>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</si>
  <si>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</si>
  <si>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</si>
  <si>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</si>
  <si>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</si>
  <si>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</si>
  <si>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</si>
  <si>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</si>
  <si>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</si>
  <si>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</si>
  <si>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</si>
  <si>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</si>
  <si>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</si>
  <si>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</si>
  <si>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</si>
  <si>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</si>
  <si>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</si>
  <si>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</si>
  <si>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</si>
  <si>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</si>
  <si>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</si>
  <si>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</si>
  <si>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</si>
  <si>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</si>
  <si>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</si>
  <si>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</si>
  <si>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</si>
  <si>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</si>
  <si>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</si>
  <si>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</si>
  <si>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</si>
  <si>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</si>
  <si>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</si>
  <si>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</si>
  <si>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</si>
  <si>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</si>
  <si>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</si>
  <si>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</si>
  <si>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</si>
  <si>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</si>
  <si>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</si>
  <si>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</si>
  <si>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</si>
  <si>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</si>
  <si>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</si>
  <si>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</si>
  <si>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</si>
  <si>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</si>
  <si>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</si>
  <si>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</si>
  <si>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</si>
  <si>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</si>
  <si>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</si>
  <si>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</si>
  <si>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</si>
  <si>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</si>
  <si>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</si>
  <si>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</si>
  <si>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</si>
  <si>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</si>
  <si>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</si>
  <si>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</si>
  <si>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</si>
  <si>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</si>
  <si>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</si>
  <si>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</si>
  <si>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</si>
  <si>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</si>
  <si>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</si>
  <si>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</si>
  <si>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</si>
  <si>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</si>
  <si>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</si>
  <si>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</si>
  <si>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</si>
  <si>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</si>
  <si>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</si>
  <si>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</si>
  <si>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</si>
  <si>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</si>
  <si>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</si>
  <si>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</si>
  <si>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</si>
  <si>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</si>
  <si>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</si>
  <si>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</si>
  <si>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</si>
  <si>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</si>
  <si>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</si>
  <si>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</si>
  <si>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</si>
  <si>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</si>
  <si>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</si>
  <si>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</si>
  <si>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</si>
  <si>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</si>
  <si>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</si>
  <si>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</si>
  <si>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</si>
  <si>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</si>
  <si>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</si>
  <si>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</si>
  <si>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</si>
  <si>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</si>
  <si>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</si>
  <si>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</si>
  <si>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</si>
  <si>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</si>
  <si>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</si>
  <si>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</si>
  <si>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</si>
  <si>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</si>
  <si>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</si>
  <si>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</si>
  <si>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</si>
  <si>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</si>
  <si>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</si>
  <si>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</si>
  <si>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</si>
  <si>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</si>
  <si>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</si>
  <si>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</si>
  <si>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</si>
  <si>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</si>
  <si>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</si>
  <si>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</si>
  <si>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</si>
  <si>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</si>
  <si>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</si>
  <si>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</si>
  <si>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</si>
  <si>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</si>
  <si>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</si>
  <si>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</si>
  <si>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</si>
  <si>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</si>
  <si>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</si>
  <si>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</si>
  <si>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</si>
  <si>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</si>
  <si>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</si>
  <si>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</si>
  <si>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</si>
  <si>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</si>
  <si>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</si>
  <si>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</si>
  <si>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</si>
  <si>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</si>
  <si>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</si>
  <si>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</si>
  <si>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</si>
  <si>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</si>
  <si>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</si>
  <si>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</si>
  <si>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</si>
  <si>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</si>
  <si>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</si>
  <si>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</si>
  <si>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</si>
  <si>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</si>
  <si>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</si>
  <si>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</si>
  <si>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</si>
  <si>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</si>
  <si>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</si>
  <si>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</si>
  <si>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</si>
  <si>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</si>
  <si>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</si>
  <si>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</si>
  <si>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</si>
  <si>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</si>
  <si>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</si>
  <si>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</si>
  <si>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</si>
  <si>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</si>
  <si>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</si>
  <si>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</si>
  <si>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</si>
  <si>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</si>
  <si>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</si>
  <si>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</si>
  <si>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</si>
  <si>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</si>
  <si>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</si>
  <si>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</si>
  <si>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</si>
  <si>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</si>
  <si>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</si>
  <si>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</si>
  <si>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</si>
  <si>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</si>
  <si>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</si>
  <si>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</si>
  <si>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</si>
  <si>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</si>
  <si>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</si>
  <si>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</si>
  <si>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</si>
  <si>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</si>
  <si>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</si>
  <si>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</si>
  <si>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</si>
  <si>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</si>
  <si>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</si>
  <si>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</si>
  <si>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</si>
  <si>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</si>
  <si>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</si>
  <si>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</si>
  <si>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</si>
  <si>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</si>
  <si>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</si>
  <si>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</si>
  <si>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</si>
  <si>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</si>
  <si>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</si>
  <si>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</si>
  <si>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</si>
  <si>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</si>
  <si>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</si>
  <si>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</si>
  <si>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</si>
  <si>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</si>
  <si>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</si>
  <si>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</si>
  <si>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</si>
  <si>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</si>
  <si>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</si>
  <si>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</si>
  <si>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</si>
  <si>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</si>
  <si>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</si>
  <si>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</si>
  <si>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</si>
  <si>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</si>
  <si>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</si>
  <si>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</si>
  <si>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</si>
  <si>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</si>
  <si>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</si>
  <si>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</si>
  <si>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</si>
  <si>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</si>
  <si>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</si>
  <si>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</si>
  <si>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</si>
  <si>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</si>
  <si>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</si>
  <si>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</si>
  <si>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</si>
  <si>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</si>
  <si>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</si>
  <si>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</si>
  <si>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</si>
  <si>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</si>
  <si>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</si>
  <si>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</si>
  <si>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</si>
  <si>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</si>
  <si>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</si>
  <si>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</si>
  <si>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</si>
  <si>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</si>
  <si>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</si>
  <si>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</si>
  <si>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</si>
  <si>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</si>
  <si>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</si>
  <si>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</si>
  <si>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</si>
  <si>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</si>
  <si>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</si>
  <si>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</si>
  <si>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</si>
  <si>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</si>
  <si>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</si>
  <si>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</si>
  <si>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</si>
  <si>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</si>
  <si>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</si>
  <si>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</si>
  <si>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</si>
  <si>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</si>
  <si>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</si>
  <si>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</si>
  <si>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</si>
  <si>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</si>
  <si>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</si>
  <si>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</si>
  <si>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</si>
  <si>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</si>
  <si>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</si>
  <si>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</si>
  <si>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</si>
  <si>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</si>
  <si>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</si>
  <si>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</si>
  <si>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</si>
  <si>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</si>
  <si>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</si>
  <si>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</si>
  <si>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</si>
  <si>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</si>
  <si>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</si>
  <si>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</si>
  <si>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</si>
  <si>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</si>
  <si>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</si>
  <si>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</si>
  <si>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</si>
  <si>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</si>
  <si>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</si>
  <si>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</si>
  <si>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</si>
  <si>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</si>
  <si>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</si>
  <si>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</si>
  <si>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</si>
  <si>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</si>
  <si>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</si>
  <si>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</si>
  <si>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</si>
  <si>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</si>
  <si>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</si>
  <si>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</si>
  <si>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</si>
  <si>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</si>
  <si>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</si>
  <si>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</si>
  <si>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</si>
  <si>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</si>
  <si>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</si>
  <si>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</si>
  <si>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</si>
  <si>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</si>
  <si>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</si>
  <si>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</si>
  <si>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</si>
  <si>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</si>
  <si>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</si>
  <si>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</si>
  <si>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</si>
  <si>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</si>
  <si>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</si>
  <si>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</si>
  <si>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</si>
  <si>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</si>
  <si>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</si>
  <si>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</si>
  <si>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</si>
  <si>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</si>
  <si>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</si>
  <si>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</si>
  <si>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</si>
  <si>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</si>
  <si>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</si>
  <si>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</si>
  <si>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</si>
  <si>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</si>
  <si>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</si>
  <si>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</si>
  <si>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</si>
  <si>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</si>
  <si>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</si>
  <si>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</si>
  <si>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</si>
  <si>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</si>
  <si>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</si>
  <si>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</si>
  <si>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</si>
  <si>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</si>
  <si>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</si>
  <si>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</si>
  <si>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</si>
  <si>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</si>
  <si>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</si>
  <si>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</si>
  <si>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</si>
  <si>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</si>
  <si>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</si>
  <si>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</si>
  <si>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</si>
  <si>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</si>
  <si>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</si>
  <si>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</si>
  <si>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</si>
  <si>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</si>
  <si>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</si>
  <si>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</si>
  <si>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</si>
  <si>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</si>
  <si>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</si>
  <si>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</si>
  <si>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</si>
  <si>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</si>
  <si>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</si>
  <si>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</si>
  <si>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</si>
  <si>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</si>
  <si>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</si>
  <si>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</si>
  <si>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</si>
  <si>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</si>
  <si>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</si>
  <si>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</si>
  <si>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</si>
  <si>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</si>
  <si>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</si>
  <si>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</si>
  <si>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</si>
  <si>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</si>
  <si>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</si>
  <si>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</si>
  <si>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</si>
  <si>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</si>
  <si>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</si>
  <si>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</si>
  <si>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</si>
  <si>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</si>
  <si>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</si>
  <si>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</si>
  <si>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</si>
  <si>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</si>
  <si>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</si>
  <si>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</si>
  <si>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</si>
  <si>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</si>
  <si>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</si>
  <si>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</si>
  <si>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</si>
  <si>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</si>
  <si>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</si>
  <si>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</si>
  <si>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</si>
  <si>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</si>
  <si>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</si>
  <si>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</si>
  <si>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</si>
  <si>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</si>
  <si>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</si>
  <si>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</si>
  <si>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</si>
  <si>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</si>
  <si>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</si>
  <si>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</si>
  <si>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</si>
  <si>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</si>
  <si>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</si>
  <si>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</si>
  <si>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</si>
  <si>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</si>
  <si>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</si>
  <si>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</si>
  <si>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</si>
  <si>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</si>
  <si>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</si>
  <si>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</si>
  <si>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</si>
  <si>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</si>
  <si>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</si>
  <si>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</si>
  <si>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</si>
  <si>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</si>
  <si>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</si>
  <si>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</si>
  <si>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</si>
  <si>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</si>
  <si>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</si>
  <si>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</si>
  <si>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</si>
  <si>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</si>
  <si>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</si>
  <si>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</si>
  <si>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</si>
  <si>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</si>
  <si>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</si>
  <si>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</si>
  <si>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</si>
  <si>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</si>
  <si>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</si>
  <si>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</si>
  <si>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</si>
  <si>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</si>
  <si>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</si>
  <si>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</si>
  <si>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</si>
  <si>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</si>
  <si>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</si>
  <si>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</si>
  <si>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</si>
  <si>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</si>
  <si>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</si>
  <si>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</si>
  <si>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</si>
  <si>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</si>
  <si>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</si>
  <si>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</si>
  <si>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</si>
  <si>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</si>
  <si>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</si>
  <si>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</si>
  <si>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</si>
  <si>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</si>
  <si>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</si>
  <si>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</si>
  <si>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</si>
  <si>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</si>
  <si>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</si>
  <si>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</si>
  <si>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</si>
  <si>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</si>
  <si>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</si>
  <si>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</si>
  <si>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</si>
  <si>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</si>
  <si>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</si>
  <si>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</si>
  <si>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</si>
  <si>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</si>
  <si>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</si>
  <si>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</si>
  <si>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</si>
  <si>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</si>
  <si>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</si>
  <si>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</si>
  <si>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</si>
  <si>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</si>
  <si>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</si>
  <si>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</si>
  <si>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</si>
  <si>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</si>
  <si>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</si>
  <si>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</si>
  <si>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</si>
  <si>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</si>
  <si>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</si>
  <si>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</si>
  <si>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</si>
  <si>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</si>
  <si>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</si>
  <si>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</si>
  <si>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</si>
  <si>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</si>
  <si>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</si>
  <si>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</si>
  <si>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</si>
  <si>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</si>
  <si>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</si>
  <si>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</si>
  <si>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</si>
  <si>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</si>
  <si>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</si>
  <si>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</si>
  <si>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</si>
  <si>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</si>
  <si>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</si>
  <si>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</si>
  <si>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</si>
  <si>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</si>
  <si>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</si>
  <si>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</si>
  <si>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</si>
  <si>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</si>
  <si>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</si>
  <si>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</si>
  <si>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</si>
  <si>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</si>
  <si>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</si>
  <si>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</si>
  <si>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</si>
  <si>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</si>
  <si>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</si>
  <si>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</si>
  <si>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</si>
  <si>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</si>
  <si>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</si>
  <si>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</si>
  <si>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</si>
  <si>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</si>
  <si>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</si>
  <si>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</si>
  <si>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</si>
  <si>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</si>
  <si>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</si>
  <si>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</si>
  <si>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</si>
  <si>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</si>
  <si>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</si>
  <si>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</si>
  <si>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</si>
  <si>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</si>
  <si>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</si>
  <si>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</si>
  <si>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</si>
  <si>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</si>
  <si>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</si>
  <si>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</si>
  <si>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</si>
  <si>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</si>
  <si>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</si>
  <si>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</si>
  <si>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</si>
  <si>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</si>
  <si>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</si>
  <si>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</si>
  <si>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</si>
  <si>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</si>
  <si>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</si>
  <si>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</si>
  <si>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</si>
  <si>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</si>
  <si>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</si>
  <si>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</si>
  <si>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</si>
  <si>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</si>
  <si>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</si>
  <si>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</si>
  <si>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</si>
  <si>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</si>
  <si>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</si>
  <si>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</si>
  <si>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</si>
  <si>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</si>
  <si>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</si>
  <si>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</si>
  <si>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</si>
  <si>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</si>
  <si>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</si>
  <si>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</si>
  <si>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</si>
  <si>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</si>
  <si>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</si>
  <si>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</si>
  <si>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</si>
  <si>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</si>
  <si>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</si>
  <si>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</si>
  <si>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</si>
  <si>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</si>
  <si>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</si>
  <si>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</si>
  <si>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</si>
  <si>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</si>
  <si>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</si>
  <si>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</si>
  <si>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</si>
  <si>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</si>
  <si>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</si>
  <si>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</si>
  <si>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</si>
  <si>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</si>
  <si>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</si>
  <si>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</si>
  <si>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</si>
  <si>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</si>
  <si>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</si>
  <si>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</si>
  <si>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</si>
  <si>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</si>
  <si>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</si>
  <si>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</si>
  <si>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</si>
  <si>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</si>
  <si>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</si>
  <si>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</si>
  <si>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</si>
  <si>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</si>
  <si>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</si>
  <si>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</si>
  <si>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</si>
  <si>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</si>
  <si>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</si>
  <si>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</si>
  <si>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</si>
  <si>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</si>
  <si>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</si>
  <si>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</si>
  <si>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</si>
  <si>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</si>
  <si>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</si>
  <si>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</si>
  <si>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</si>
  <si>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</si>
  <si>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</si>
  <si>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</si>
  <si>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</si>
  <si>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</si>
  <si>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</si>
  <si>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</si>
  <si>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</si>
  <si>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</si>
  <si>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</si>
  <si>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</si>
  <si>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</si>
  <si>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</si>
  <si>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</si>
  <si>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</si>
  <si>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</si>
  <si>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</si>
  <si>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</si>
  <si>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</si>
  <si>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</si>
  <si>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</si>
  <si>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</si>
  <si>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</si>
  <si>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</si>
  <si>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</si>
  <si>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</si>
  <si>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</si>
  <si>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</si>
  <si>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</si>
  <si>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</si>
  <si>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</si>
  <si>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</si>
  <si>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</si>
  <si>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</si>
  <si>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</si>
  <si>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</si>
  <si>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</si>
  <si>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</si>
  <si>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</si>
  <si>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</si>
  <si>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</si>
  <si>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</si>
  <si>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</si>
  <si>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</si>
  <si>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</si>
  <si>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</si>
  <si>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</si>
  <si>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</si>
  <si>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</si>
  <si>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</si>
  <si>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</si>
  <si>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</si>
  <si>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</si>
  <si>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</si>
  <si>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</si>
  <si>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</si>
  <si>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</si>
  <si>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</si>
  <si>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</si>
  <si>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</si>
  <si>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</si>
  <si>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</si>
  <si>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</si>
  <si>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</si>
  <si>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</si>
  <si>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</si>
  <si>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</si>
  <si>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</si>
  <si>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</si>
  <si>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</si>
  <si>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</si>
  <si>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</si>
  <si>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</si>
  <si>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</si>
  <si>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</si>
  <si>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</si>
  <si>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</si>
  <si>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</si>
  <si>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</si>
  <si>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</si>
  <si>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</si>
  <si>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</si>
  <si>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</si>
  <si>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</si>
  <si>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</si>
  <si>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</si>
  <si>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</si>
  <si>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</si>
  <si>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</si>
  <si>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</si>
  <si>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</si>
  <si>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</si>
  <si>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</si>
  <si>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</si>
  <si>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</si>
  <si>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</si>
  <si>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</si>
  <si>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</si>
  <si>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</si>
  <si>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</si>
  <si>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</si>
  <si>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</si>
  <si>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</si>
  <si>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</si>
  <si>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</si>
  <si>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</si>
  <si>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</si>
  <si>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</si>
  <si>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</si>
  <si>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</si>
  <si>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</si>
  <si>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</si>
  <si>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</si>
  <si>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</si>
  <si>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</si>
  <si>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</si>
  <si>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</si>
  <si>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</si>
  <si>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</si>
  <si>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</si>
  <si>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</si>
  <si>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</si>
  <si>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</si>
  <si>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</si>
  <si>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</si>
  <si>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</si>
  <si>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</si>
  <si>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</si>
  <si>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</si>
  <si>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</si>
  <si>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</si>
  <si>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</si>
  <si>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</si>
  <si>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</si>
  <si>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</si>
  <si>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</si>
  <si>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</si>
  <si>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</si>
  <si>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</si>
  <si>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</si>
  <si>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</si>
  <si>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</si>
  <si>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</si>
  <si>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</si>
  <si>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</si>
  <si>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</si>
  <si>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</si>
  <si>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</si>
  <si>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</si>
  <si>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</si>
  <si>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</si>
  <si>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</si>
  <si>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</si>
  <si>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</si>
  <si>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</si>
  <si>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</si>
  <si>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</si>
  <si>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</si>
  <si>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</si>
  <si>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</si>
  <si>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</si>
  <si>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</si>
  <si>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</si>
  <si>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</si>
  <si>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</si>
  <si>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</si>
  <si>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</si>
  <si>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</si>
  <si>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</si>
  <si>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</si>
  <si>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</si>
  <si>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</si>
  <si>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</si>
  <si>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</si>
  <si>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</si>
  <si>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</si>
  <si>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</si>
  <si>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</si>
  <si>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</si>
  <si>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</si>
  <si>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</si>
  <si>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</si>
  <si>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</si>
  <si>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</si>
  <si>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</si>
  <si>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</si>
  <si>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</si>
  <si>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</si>
  <si>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</si>
  <si>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</si>
  <si>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</si>
  <si>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</si>
  <si>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</si>
  <si>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</si>
  <si>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</si>
  <si>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</si>
  <si>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</si>
  <si>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</si>
  <si>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</si>
  <si>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</si>
  <si>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</si>
  <si>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</si>
  <si>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</si>
  <si>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</si>
  <si>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</si>
  <si>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</si>
  <si>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</si>
  <si>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</si>
  <si>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</si>
  <si>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</si>
  <si>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</si>
  <si>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</si>
  <si>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</si>
  <si>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</si>
  <si>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</si>
  <si>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</si>
  <si>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</si>
  <si>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</si>
  <si>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</si>
  <si>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</si>
  <si>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</si>
  <si>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</si>
  <si>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</si>
  <si>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</si>
  <si>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</si>
  <si>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</si>
  <si>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</si>
  <si>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</si>
  <si>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</si>
  <si>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</si>
  <si>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</si>
  <si>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</si>
  <si>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</si>
  <si>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</si>
  <si>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</si>
  <si>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</si>
  <si>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</si>
  <si>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</si>
  <si>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</si>
  <si>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</si>
  <si>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</si>
  <si>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</si>
  <si>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</si>
  <si>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</si>
  <si>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</si>
  <si>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</si>
  <si>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</si>
  <si>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</si>
  <si>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</si>
  <si>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</si>
  <si>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</si>
  <si>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</si>
  <si>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</si>
  <si>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</si>
  <si>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</si>
  <si>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</si>
  <si>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</si>
  <si>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</si>
  <si>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</si>
  <si>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</si>
  <si>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</si>
  <si>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</si>
  <si>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</si>
  <si>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</si>
  <si>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</si>
  <si>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</si>
  <si>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</si>
  <si>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</si>
  <si>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</si>
  <si>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</si>
  <si>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</si>
  <si>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</si>
  <si>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</si>
  <si>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</si>
  <si>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</si>
  <si>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</si>
  <si>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</si>
  <si>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</si>
  <si>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</si>
  <si>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</si>
  <si>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</si>
  <si>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</si>
  <si>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</si>
  <si>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</si>
  <si>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</si>
  <si>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</si>
  <si>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</si>
  <si>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</si>
  <si>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</si>
  <si>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</si>
  <si>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</si>
  <si>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</si>
  <si>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</si>
  <si>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</si>
  <si>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</si>
  <si>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</si>
  <si>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</si>
  <si>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</si>
  <si>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</si>
  <si>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</si>
  <si>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</si>
  <si>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</si>
  <si>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</si>
  <si>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</si>
  <si>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</si>
  <si>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</si>
  <si>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</si>
  <si>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</si>
  <si>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</si>
  <si>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</si>
  <si>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</si>
  <si>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</si>
  <si>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</si>
  <si>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</si>
  <si>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</si>
  <si>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</si>
  <si>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</si>
  <si>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</si>
  <si>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</si>
  <si>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</si>
  <si>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</si>
  <si>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</si>
  <si>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</si>
  <si>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</si>
  <si>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</si>
  <si>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</si>
  <si>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</si>
  <si>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</si>
  <si>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</si>
  <si>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</si>
  <si>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</si>
  <si>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</si>
  <si>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</si>
  <si>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</si>
  <si>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</si>
  <si>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</si>
  <si>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</si>
  <si>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</si>
  <si>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</si>
  <si>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</si>
  <si>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</si>
  <si>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</si>
  <si>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</si>
  <si>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</si>
  <si>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</si>
  <si>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</si>
  <si>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</si>
  <si>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</si>
  <si>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</si>
  <si>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</si>
  <si>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</si>
  <si>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</si>
  <si>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</si>
  <si>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</si>
  <si>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</si>
  <si>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</si>
  <si>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</si>
  <si>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</si>
  <si>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</si>
  <si>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</si>
  <si>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</si>
  <si>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</si>
  <si>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</si>
  <si>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</si>
  <si>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</si>
  <si>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</si>
  <si>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</si>
  <si>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</si>
  <si>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</si>
  <si>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</si>
  <si>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</si>
  <si>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</si>
  <si>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</si>
  <si>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</si>
  <si>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</si>
  <si>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</si>
  <si>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</si>
  <si>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</si>
  <si>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</si>
  <si>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</si>
  <si>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</si>
  <si>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</si>
  <si>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</si>
  <si>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</si>
  <si>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</si>
  <si>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</si>
  <si>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</si>
  <si>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</si>
  <si>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</si>
  <si>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</si>
  <si>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</si>
  <si>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</si>
  <si>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</si>
  <si>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</si>
  <si>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</si>
  <si>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</si>
  <si>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</si>
  <si>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</si>
  <si>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</si>
  <si>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</si>
  <si>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</si>
  <si>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</si>
  <si>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</si>
  <si>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</si>
  <si>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</si>
  <si>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</si>
  <si>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</si>
  <si>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</si>
  <si>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</si>
  <si>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</si>
  <si>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</si>
  <si>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</si>
  <si>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</si>
  <si>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</si>
  <si>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</si>
  <si>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</si>
  <si>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</si>
  <si>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</si>
  <si>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</si>
  <si>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</si>
  <si>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</si>
  <si>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</si>
  <si>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</si>
  <si>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</si>
  <si>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</si>
  <si>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</si>
  <si>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</si>
  <si>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</si>
  <si>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</si>
  <si>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</si>
  <si>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</si>
  <si>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</si>
  <si>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</si>
  <si>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</si>
  <si>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</si>
  <si>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</si>
  <si>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</si>
  <si>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</si>
  <si>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</si>
  <si>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</si>
  <si>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</si>
  <si>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</si>
  <si>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</si>
  <si>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</si>
  <si>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</si>
  <si>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</si>
  <si>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</si>
  <si>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</si>
  <si>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</si>
  <si>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</si>
  <si>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</si>
  <si>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</si>
  <si>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</si>
  <si>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</si>
  <si>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</si>
  <si>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</si>
  <si>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</si>
  <si>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</si>
  <si>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</si>
  <si>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</si>
  <si>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</si>
  <si>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</si>
  <si>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</si>
  <si>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</si>
  <si>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</si>
  <si>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</si>
  <si>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</si>
  <si>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</si>
  <si>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</si>
  <si>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</si>
  <si>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</si>
  <si>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</si>
  <si>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</si>
  <si>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</si>
  <si>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</si>
  <si>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</si>
  <si>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</si>
  <si>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</si>
  <si>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</si>
  <si>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</si>
  <si>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</si>
  <si>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</si>
  <si>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</si>
  <si>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</si>
  <si>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</si>
  <si>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</si>
  <si>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</si>
  <si>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</si>
  <si>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</si>
  <si>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</si>
  <si>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</si>
  <si>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</si>
  <si>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</si>
  <si>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</si>
  <si>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</si>
  <si>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</si>
  <si>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</si>
  <si>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</si>
  <si>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</si>
  <si>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</si>
  <si>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</si>
  <si>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</si>
  <si>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</si>
  <si>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</si>
  <si>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</si>
  <si>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</si>
  <si>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</si>
  <si>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</si>
  <si>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</si>
  <si>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</si>
  <si>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</si>
  <si>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</si>
  <si>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</si>
  <si>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</si>
  <si>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</si>
  <si>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</si>
  <si>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</si>
  <si>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</si>
  <si>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</si>
  <si>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</si>
  <si>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</si>
  <si>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</si>
  <si>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</si>
  <si>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</si>
  <si>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</si>
  <si>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</si>
  <si>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</si>
  <si>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</si>
  <si>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</si>
  <si>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</si>
  <si>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</si>
  <si>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</si>
  <si>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</si>
  <si>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</si>
  <si>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</si>
  <si>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</si>
  <si>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</si>
  <si>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</si>
  <si>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</si>
  <si>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</si>
  <si>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</si>
  <si>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</si>
  <si>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</si>
  <si>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</si>
  <si>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</si>
  <si>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</si>
  <si>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</si>
  <si>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</si>
  <si>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</si>
  <si>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</si>
  <si>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</si>
  <si>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</si>
  <si>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</si>
  <si>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</si>
  <si>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</si>
  <si>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</si>
  <si>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</si>
  <si>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</si>
  <si>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</si>
  <si>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</si>
  <si>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</si>
  <si>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</si>
  <si>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</si>
  <si>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</si>
  <si>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</si>
  <si>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</si>
  <si>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</si>
  <si>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</si>
  <si>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</si>
  <si>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</si>
  <si>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</si>
  <si>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</si>
  <si>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</si>
  <si>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</si>
  <si>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</si>
  <si>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</si>
  <si>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</si>
  <si>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</si>
  <si>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</si>
  <si>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</si>
  <si>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</si>
  <si>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</si>
  <si>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</si>
  <si>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</si>
  <si>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</si>
  <si>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</si>
  <si>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</si>
  <si>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</si>
  <si>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</si>
  <si>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</si>
  <si>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</si>
  <si>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</si>
  <si>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</si>
  <si>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</si>
  <si>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</si>
  <si>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</si>
  <si>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</si>
  <si>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</si>
  <si>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</si>
  <si>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</si>
  <si>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</si>
  <si>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</si>
  <si>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</si>
  <si>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</si>
  <si>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</si>
  <si>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</si>
  <si>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</si>
  <si>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</si>
  <si>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</si>
  <si>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</si>
  <si>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</si>
  <si>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</si>
  <si>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</si>
  <si>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</si>
  <si>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</si>
  <si>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</si>
  <si>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</si>
  <si>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</si>
  <si>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</si>
  <si>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</si>
  <si>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</si>
  <si>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</si>
  <si>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</si>
  <si>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</si>
  <si>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</si>
  <si>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</si>
  <si>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</si>
  <si>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</si>
  <si>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</si>
  <si>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</si>
  <si>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</si>
  <si>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</si>
  <si>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</si>
  <si>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</si>
  <si>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</si>
  <si>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</si>
  <si>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</si>
  <si>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</si>
  <si>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</si>
  <si>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</si>
  <si>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</si>
  <si>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</si>
  <si>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</si>
  <si>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</si>
  <si>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</si>
  <si>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</si>
  <si>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</si>
  <si>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</si>
  <si>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</si>
  <si>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</si>
  <si>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</si>
  <si>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</si>
  <si>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</si>
  <si>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</si>
  <si>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</si>
  <si>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</si>
  <si>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</si>
  <si>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</si>
  <si>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</si>
  <si>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</si>
  <si>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</si>
  <si>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</si>
  <si>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</si>
  <si>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</si>
  <si>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</si>
  <si>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</si>
  <si>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</si>
  <si>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</si>
  <si>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</si>
  <si>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</si>
  <si>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</si>
  <si>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</si>
  <si>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</si>
  <si>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</si>
  <si>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</si>
  <si>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</si>
  <si>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</si>
  <si>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</si>
  <si>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</si>
  <si>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</si>
  <si>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</si>
  <si>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</si>
  <si>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</si>
  <si>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</si>
  <si>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</si>
  <si>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</si>
  <si>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</si>
  <si>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</si>
  <si>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</si>
  <si>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</si>
  <si>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</si>
  <si>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</si>
  <si>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</si>
  <si>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</si>
  <si>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</si>
  <si>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</si>
  <si>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</si>
  <si>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</si>
  <si>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</si>
  <si>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</si>
  <si>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</si>
  <si>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</si>
  <si>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</si>
  <si>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</si>
  <si>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</si>
  <si>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</si>
  <si>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</si>
  <si>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</si>
  <si>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</si>
  <si>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</si>
  <si>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</si>
  <si>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</si>
  <si>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</si>
  <si>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</si>
  <si>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</si>
  <si>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</si>
  <si>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</si>
  <si>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</si>
  <si>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</si>
  <si>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</si>
  <si>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</si>
  <si>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</si>
  <si>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</si>
  <si>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</si>
  <si>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</si>
  <si>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</si>
  <si>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</si>
  <si>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</si>
  <si>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</si>
  <si>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</si>
  <si>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</si>
  <si>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</si>
  <si>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</si>
  <si>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</si>
  <si>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</si>
  <si>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</si>
  <si>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</si>
  <si>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</si>
  <si>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</si>
  <si>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</si>
  <si>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</si>
  <si>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</si>
  <si>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</si>
  <si>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</si>
  <si>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</si>
  <si>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</si>
  <si>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</si>
  <si>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</si>
  <si>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</si>
  <si>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</si>
  <si>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</si>
  <si>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</si>
  <si>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</si>
  <si>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</si>
  <si>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</si>
  <si>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</si>
  <si>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</si>
  <si>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</si>
  <si>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</si>
  <si>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</si>
  <si>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</si>
  <si>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</si>
  <si>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</si>
  <si>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</si>
  <si>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</si>
  <si>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</si>
  <si>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</si>
  <si>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</si>
  <si>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</si>
  <si>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</si>
  <si>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</si>
  <si>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</si>
  <si>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</si>
  <si>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</si>
  <si>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</si>
  <si>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</si>
  <si>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</si>
  <si>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</si>
  <si>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</si>
  <si>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</si>
  <si>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</si>
  <si>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</si>
  <si>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</si>
  <si>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</si>
  <si>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</si>
  <si>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</si>
  <si>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</si>
  <si>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</si>
  <si>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</si>
  <si>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</si>
  <si>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</si>
  <si>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</si>
  <si>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</si>
  <si>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</si>
  <si>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</si>
  <si>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</si>
  <si>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</si>
  <si>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</si>
  <si>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</si>
  <si>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</si>
  <si>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</si>
  <si>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</si>
  <si>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</si>
  <si>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</si>
  <si>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</si>
  <si>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</si>
  <si>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</si>
  <si>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</si>
  <si>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</si>
  <si>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</si>
  <si>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</si>
  <si>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</si>
  <si>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</si>
  <si>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</si>
  <si>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</si>
  <si>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</si>
  <si>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</si>
  <si>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</si>
  <si>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</si>
  <si>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</si>
  <si>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</si>
  <si>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</si>
  <si>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</si>
  <si>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</si>
  <si>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</si>
  <si>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</si>
  <si>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</si>
  <si>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</si>
  <si>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</si>
  <si>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</si>
  <si>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</si>
  <si>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</si>
  <si>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</si>
  <si>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</si>
  <si>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</si>
  <si>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</si>
  <si>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</si>
  <si>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</si>
  <si>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</si>
  <si>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</si>
  <si>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</si>
  <si>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</si>
  <si>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</si>
  <si>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</si>
  <si>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</si>
  <si>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</si>
  <si>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</si>
  <si>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</si>
  <si>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</si>
  <si>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</si>
  <si>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</si>
  <si>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</si>
  <si>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</si>
  <si>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</si>
  <si>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</si>
  <si>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</si>
  <si>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</si>
  <si>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</si>
  <si>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</si>
  <si>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</si>
  <si>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</si>
  <si>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</si>
  <si>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</si>
  <si>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</si>
  <si>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</si>
  <si>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</si>
  <si>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</si>
  <si>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</si>
  <si>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</si>
  <si>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</si>
  <si>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</si>
  <si>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</si>
  <si>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</si>
  <si>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</si>
  <si>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</si>
  <si>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</si>
  <si>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</si>
  <si>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</si>
  <si>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</si>
  <si>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</si>
  <si>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</si>
  <si>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</si>
  <si>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</si>
  <si>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</si>
  <si>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</si>
  <si>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</si>
  <si>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</si>
  <si>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</si>
  <si>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</si>
  <si>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</si>
  <si>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</si>
  <si>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</si>
  <si>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</si>
  <si>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</si>
  <si>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</si>
  <si>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</si>
  <si>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</si>
  <si>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</si>
  <si>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</si>
  <si>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</si>
  <si>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</si>
  <si>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</si>
  <si>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</si>
  <si>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</si>
  <si>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</si>
  <si>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</si>
  <si>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</si>
  <si>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</si>
  <si>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</si>
  <si>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</si>
  <si>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</si>
  <si>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</si>
  <si>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</si>
  <si>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</si>
  <si>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</si>
  <si>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</si>
  <si>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</si>
  <si>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</si>
  <si>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</si>
  <si>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</si>
  <si>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</si>
  <si>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</si>
  <si>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</si>
  <si>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</si>
  <si>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</si>
  <si>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</si>
  <si>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</si>
  <si>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</si>
  <si>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</si>
  <si>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</si>
  <si>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</si>
  <si>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</si>
  <si>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</si>
  <si>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</si>
  <si>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</si>
  <si>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</si>
  <si>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</si>
  <si>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</si>
  <si>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</si>
  <si>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</si>
  <si>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</si>
  <si>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</si>
  <si>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</si>
  <si>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</si>
  <si>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</si>
  <si>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</si>
  <si>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</si>
  <si>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</si>
  <si>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</si>
  <si>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</si>
  <si>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</si>
  <si>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</si>
  <si>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</si>
  <si>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</si>
  <si>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</si>
  <si>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</si>
  <si>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</si>
  <si>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</si>
  <si>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</si>
  <si>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</si>
  <si>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</si>
  <si>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</si>
  <si>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</si>
  <si>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</si>
  <si>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</si>
  <si>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</si>
  <si>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</si>
  <si>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</si>
  <si>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</si>
  <si>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</si>
  <si>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</si>
  <si>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</si>
  <si>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</si>
  <si>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</si>
  <si>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</si>
  <si>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</si>
  <si>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</si>
  <si>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</si>
  <si>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</si>
  <si>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</si>
  <si>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</si>
  <si>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</si>
  <si>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</si>
  <si>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</si>
  <si>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</si>
  <si>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</si>
  <si>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</si>
  <si>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</si>
  <si>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</si>
  <si>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</si>
  <si>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</si>
  <si>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</si>
  <si>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</si>
  <si>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</si>
  <si>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</si>
  <si>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</si>
  <si>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</si>
  <si>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</si>
  <si>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</si>
  <si>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</si>
  <si>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</si>
  <si>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</si>
  <si>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</si>
  <si>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</si>
  <si>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</si>
  <si>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</si>
  <si>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</si>
  <si>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</si>
  <si>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</si>
  <si>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</si>
  <si>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</si>
  <si>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</si>
  <si>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</si>
  <si>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</si>
  <si>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</si>
  <si>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</si>
  <si>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</si>
  <si>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</si>
  <si>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</si>
  <si>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</si>
  <si>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</si>
  <si>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</si>
  <si>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</si>
  <si>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</si>
  <si>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</si>
  <si>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</si>
  <si>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</si>
  <si>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</si>
  <si>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</si>
  <si>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</si>
  <si>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</si>
  <si>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</si>
  <si>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</si>
  <si>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</si>
  <si>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</si>
  <si>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</si>
  <si>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</si>
  <si>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</si>
  <si>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</si>
  <si>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</si>
  <si>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</si>
  <si>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</si>
  <si>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</si>
  <si>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</si>
  <si>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</si>
  <si>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</si>
  <si>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</si>
  <si>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</si>
  <si>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</si>
  <si>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</si>
  <si>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</si>
  <si>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</si>
  <si>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</si>
  <si>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</si>
  <si>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</si>
  <si>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</si>
  <si>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</si>
  <si>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</si>
  <si>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</si>
  <si>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</si>
  <si>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</si>
  <si>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</si>
  <si>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</si>
  <si>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</si>
  <si>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</si>
  <si>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</si>
  <si>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</si>
  <si>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</si>
  <si>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</si>
  <si>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</si>
  <si>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</si>
  <si>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</si>
  <si>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</si>
  <si>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</si>
  <si>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</si>
  <si>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</si>
  <si>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</si>
  <si>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</si>
  <si>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</si>
  <si>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</si>
  <si>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</si>
  <si>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</si>
  <si>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</si>
  <si>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</si>
  <si>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</si>
  <si>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</si>
  <si>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</si>
  <si>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</si>
  <si>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</si>
  <si>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</si>
  <si>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</si>
  <si>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</si>
  <si>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</si>
  <si>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</si>
  <si>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</si>
  <si>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</si>
  <si>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</si>
  <si>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</si>
  <si>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</si>
  <si>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</si>
  <si>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</si>
  <si>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</si>
  <si>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</si>
  <si>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</si>
  <si>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</si>
  <si>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</si>
  <si>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</si>
  <si>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</si>
  <si>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</si>
  <si>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</si>
  <si>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</si>
  <si>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</si>
  <si>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</si>
  <si>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</si>
  <si>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</si>
  <si>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</si>
  <si>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</si>
  <si>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</si>
  <si>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</si>
  <si>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</si>
  <si>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</si>
  <si>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</si>
  <si>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</si>
  <si>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</si>
  <si>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</si>
  <si>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</si>
  <si>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</si>
  <si>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</si>
  <si>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</si>
  <si>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</si>
  <si>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</si>
  <si>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</si>
  <si>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</si>
  <si>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</si>
  <si>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</si>
  <si>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</si>
  <si>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</si>
  <si>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</si>
  <si>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</si>
  <si>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</si>
  <si>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</si>
  <si>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</si>
  <si>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</si>
  <si>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</si>
  <si>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</si>
  <si>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</si>
  <si>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</si>
  <si>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</si>
  <si>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</si>
  <si>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</si>
  <si>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</si>
  <si>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</si>
  <si>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</si>
  <si>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</si>
  <si>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</si>
  <si>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</si>
  <si>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</si>
  <si>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</si>
  <si>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</si>
  <si>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</si>
  <si>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</si>
  <si>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</si>
  <si>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</si>
  <si>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</si>
  <si>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</si>
  <si>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</si>
  <si>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</si>
  <si>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</si>
  <si>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</si>
  <si>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</si>
  <si>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</si>
  <si>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</si>
  <si>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</si>
  <si>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</si>
  <si>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</si>
  <si>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</si>
  <si>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</si>
  <si>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</si>
  <si>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</si>
  <si>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</si>
  <si>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</si>
  <si>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</si>
  <si>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</si>
  <si>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</si>
  <si>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</si>
  <si>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</si>
  <si>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</si>
  <si>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</si>
  <si>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</si>
  <si>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</si>
  <si>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</si>
  <si>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</si>
  <si>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</si>
  <si>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</si>
  <si>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</si>
  <si>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</si>
  <si>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</si>
  <si>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</si>
  <si>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</si>
  <si>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</si>
  <si>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</si>
  <si>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</si>
  <si>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</si>
  <si>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</si>
  <si>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</si>
  <si>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</si>
  <si>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</si>
  <si>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</si>
  <si>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</si>
  <si>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</si>
  <si>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</si>
  <si>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</si>
  <si>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</si>
  <si>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</si>
  <si>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</si>
  <si>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</si>
  <si>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</si>
  <si>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</si>
  <si>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</si>
  <si>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</si>
  <si>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</si>
  <si>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</si>
  <si>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</si>
  <si>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</si>
  <si>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</si>
  <si>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</si>
  <si>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</si>
  <si>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</si>
  <si>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</si>
  <si>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</si>
  <si>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</si>
  <si>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</si>
  <si>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</si>
  <si>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</si>
  <si>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</si>
  <si>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</si>
  <si>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</si>
  <si>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</si>
  <si>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</si>
  <si>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</si>
  <si>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</si>
  <si>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</si>
  <si>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</si>
  <si>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</si>
  <si>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</si>
  <si>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</si>
  <si>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</si>
  <si>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</si>
  <si>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</si>
  <si>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</si>
  <si>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</si>
  <si>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</si>
  <si>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</si>
  <si>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</si>
  <si>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</si>
  <si>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</si>
  <si>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</si>
  <si>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</si>
  <si>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</si>
  <si>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</si>
  <si>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</si>
  <si>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</si>
  <si>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</si>
  <si>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</si>
  <si>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</si>
  <si>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</si>
  <si>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</si>
  <si>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</si>
  <si>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</si>
  <si>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</si>
  <si>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</si>
  <si>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</si>
  <si>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</si>
  <si>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</si>
  <si>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</si>
  <si>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</si>
  <si>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</si>
  <si>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</si>
  <si>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</si>
  <si>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</si>
  <si>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</si>
  <si>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</si>
  <si>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</si>
  <si>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</si>
  <si>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</si>
  <si>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</si>
  <si>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</si>
  <si>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</si>
  <si>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</si>
  <si>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</si>
  <si>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</si>
  <si>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</si>
  <si>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</si>
  <si>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</si>
  <si>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</si>
  <si>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</si>
  <si>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</si>
  <si>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</si>
  <si>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</si>
  <si>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</si>
  <si>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</si>
  <si>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</si>
  <si>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</si>
  <si>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</si>
  <si>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</si>
  <si>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</si>
  <si>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</si>
  <si>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</si>
  <si>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</si>
  <si>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</si>
  <si>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</si>
  <si>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</si>
  <si>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</si>
  <si>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</si>
  <si>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</si>
  <si>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</si>
  <si>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</si>
  <si>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</si>
  <si>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</si>
  <si>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</si>
  <si>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</si>
  <si>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</si>
  <si>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</si>
  <si>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</si>
  <si>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</si>
  <si>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</si>
  <si>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</si>
  <si>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</si>
  <si>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</si>
  <si>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</si>
  <si>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</si>
  <si>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</si>
  <si>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</si>
  <si>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</si>
  <si>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</si>
  <si>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</si>
  <si>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</si>
  <si>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</si>
  <si>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</si>
  <si>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</si>
  <si>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</si>
  <si>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</si>
  <si>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</si>
  <si>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</si>
  <si>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</si>
  <si>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</si>
  <si>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</si>
  <si>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</si>
  <si>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</si>
  <si>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</si>
  <si>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</si>
  <si>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</si>
  <si>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</si>
  <si>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</si>
  <si>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</si>
  <si>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</si>
  <si>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</si>
  <si>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</si>
  <si>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</si>
  <si>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</si>
  <si>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</si>
  <si>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</si>
  <si>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</si>
  <si>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</si>
  <si>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</si>
  <si>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</si>
  <si>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</si>
  <si>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</si>
  <si>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</si>
  <si>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</si>
  <si>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</si>
  <si>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</si>
  <si>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</si>
  <si>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</si>
  <si>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</si>
  <si>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</si>
  <si>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</si>
  <si>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</si>
  <si>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</si>
  <si>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</si>
  <si>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</si>
  <si>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</si>
  <si>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</si>
  <si>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</si>
  <si>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</si>
  <si>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</si>
  <si>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</si>
  <si>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</si>
  <si>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</si>
  <si>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</si>
  <si>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</si>
  <si>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</si>
  <si>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</si>
  <si>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</si>
  <si>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</si>
  <si>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</si>
  <si>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</si>
  <si>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</si>
  <si>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</si>
  <si>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</si>
  <si>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</si>
  <si>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</si>
  <si>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</si>
  <si>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</si>
  <si>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</si>
  <si>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</si>
  <si>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</si>
  <si>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</si>
  <si>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</si>
  <si>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</si>
  <si>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</si>
  <si>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</si>
  <si>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</si>
  <si>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</si>
  <si>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</si>
  <si>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</si>
  <si>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</si>
  <si>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</si>
  <si>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</si>
  <si>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</si>
  <si>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</si>
  <si>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</si>
  <si>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</si>
  <si>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</si>
  <si>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</si>
  <si>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</si>
  <si>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</si>
  <si>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</si>
  <si>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</si>
  <si>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</si>
  <si>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</si>
  <si>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</si>
  <si>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</si>
  <si>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</si>
  <si>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</si>
  <si>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</si>
  <si>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</si>
  <si>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</si>
  <si>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</si>
  <si>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</si>
  <si>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</si>
  <si>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</si>
  <si>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</si>
  <si>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</si>
  <si>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</si>
  <si>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</si>
  <si>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</si>
  <si>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</si>
  <si>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</si>
  <si>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</si>
  <si>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</si>
  <si>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</si>
  <si>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</si>
  <si>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</si>
  <si>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</si>
  <si>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</si>
  <si>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</si>
  <si>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</si>
  <si>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</si>
  <si>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</si>
  <si>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</si>
  <si>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</si>
  <si>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</si>
  <si>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</si>
  <si>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</si>
  <si>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</si>
  <si>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</si>
  <si>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</si>
  <si>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</si>
  <si>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</si>
  <si>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</si>
  <si>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</si>
  <si>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</si>
  <si>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</si>
  <si>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</si>
  <si>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</si>
  <si>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</si>
  <si>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</si>
  <si>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</si>
  <si>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</si>
  <si>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</si>
  <si>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</si>
  <si>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</si>
  <si>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</si>
  <si>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</si>
  <si>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</si>
  <si>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</si>
  <si>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</si>
  <si>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</si>
  <si>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</si>
  <si>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</si>
  <si>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</si>
  <si>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</si>
  <si>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</si>
  <si>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</si>
  <si>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</si>
  <si>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</si>
  <si>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</si>
  <si>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</si>
  <si>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</si>
  <si>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</si>
  <si>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</si>
  <si>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</si>
  <si>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</si>
  <si>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</si>
  <si>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</si>
  <si>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</si>
  <si>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</si>
  <si>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</si>
  <si>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</si>
  <si>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</si>
  <si>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</si>
  <si>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</si>
  <si>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</si>
  <si>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</si>
  <si>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</si>
  <si>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</si>
  <si>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</si>
  <si>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</si>
  <si>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</si>
  <si>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</si>
  <si>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</si>
  <si>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</si>
  <si>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</si>
  <si>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</si>
  <si>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</si>
  <si>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</si>
  <si>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</si>
  <si>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</si>
  <si>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</si>
  <si>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</si>
  <si>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</si>
  <si>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</si>
  <si>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</si>
  <si>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</si>
  <si>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</si>
  <si>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</si>
  <si>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</si>
  <si>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</si>
  <si>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</si>
  <si>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</si>
  <si>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</si>
  <si>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</si>
  <si>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</si>
  <si>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</si>
  <si>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</si>
  <si>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</si>
  <si>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</si>
  <si>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</si>
  <si>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</si>
  <si>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</si>
  <si>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</si>
  <si>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</si>
  <si>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</si>
  <si>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</si>
  <si>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</si>
  <si>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</si>
  <si>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</si>
  <si>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</si>
  <si>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</si>
  <si>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</si>
  <si>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</si>
  <si>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</si>
  <si>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</si>
  <si>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</si>
  <si>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</si>
  <si>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</si>
  <si>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</si>
  <si>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</si>
  <si>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</si>
  <si>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</si>
  <si>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</si>
  <si>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</si>
  <si>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</si>
  <si>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</si>
  <si>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</si>
  <si>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</si>
  <si>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</si>
  <si>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</si>
  <si>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</si>
  <si>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</si>
  <si>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</si>
  <si>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</si>
  <si>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</si>
  <si>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</si>
  <si>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</si>
  <si>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</si>
  <si>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</si>
  <si>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</si>
  <si>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</si>
  <si>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</si>
  <si>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</si>
  <si>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</si>
  <si>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</si>
  <si>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</si>
  <si>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</si>
  <si>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</si>
  <si>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</si>
  <si>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</si>
  <si>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</si>
  <si>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</si>
  <si>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</si>
  <si>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</si>
  <si>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</si>
  <si>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</si>
  <si>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</si>
  <si>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</si>
  <si>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</si>
  <si>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</si>
  <si>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</si>
  <si>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</si>
  <si>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</si>
  <si>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</si>
  <si>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</si>
  <si>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</si>
  <si>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</si>
  <si>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</si>
  <si>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</si>
  <si>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</si>
  <si>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</si>
  <si>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</si>
  <si>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</si>
  <si>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</si>
  <si>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</si>
  <si>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</si>
  <si>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</si>
  <si>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</si>
  <si>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</si>
  <si>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</si>
  <si>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</si>
  <si>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</si>
  <si>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</si>
  <si>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</si>
  <si>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</si>
  <si>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</si>
  <si>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</si>
  <si>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</si>
  <si>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</si>
  <si>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</si>
  <si>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</si>
  <si>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</si>
  <si>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</si>
  <si>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</si>
  <si>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</si>
  <si>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</si>
  <si>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</si>
  <si>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</si>
  <si>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</si>
  <si>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</si>
  <si>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</si>
  <si>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</si>
  <si>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</si>
  <si>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</si>
  <si>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</si>
  <si>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</si>
  <si>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</si>
  <si>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</si>
  <si>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</si>
  <si>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</si>
  <si>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</si>
  <si>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</si>
  <si>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</si>
  <si>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</si>
  <si>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</si>
  <si>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</si>
  <si>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</si>
  <si>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</si>
  <si>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</si>
  <si>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</si>
  <si>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</si>
  <si>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</si>
  <si>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</si>
  <si>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</si>
  <si>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</si>
  <si>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</si>
  <si>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</si>
  <si>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</si>
  <si>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</si>
  <si>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</si>
  <si>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</si>
  <si>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</si>
  <si>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</si>
  <si>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</si>
  <si>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</si>
  <si>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</si>
  <si>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</si>
  <si>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</si>
  <si>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</si>
  <si>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</si>
  <si>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</si>
  <si>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</si>
  <si>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</si>
  <si>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</si>
  <si>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</si>
  <si>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</si>
  <si>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</si>
  <si>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</si>
  <si>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</si>
  <si>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</si>
  <si>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</si>
  <si>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</si>
  <si>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</si>
  <si>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</si>
  <si>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</si>
  <si>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</si>
  <si>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</si>
  <si>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</si>
  <si>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</si>
  <si>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</si>
  <si>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</si>
  <si>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</si>
  <si>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</si>
  <si>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</si>
  <si>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</si>
  <si>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</si>
  <si>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</si>
  <si>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</si>
  <si>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</si>
  <si>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</si>
  <si>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</si>
  <si>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</si>
  <si>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</si>
  <si>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</si>
  <si>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</si>
  <si>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</si>
  <si>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</si>
  <si>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</si>
  <si>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</si>
  <si>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</si>
  <si>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</si>
  <si>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</si>
  <si>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</si>
  <si>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</si>
  <si>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</si>
  <si>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</si>
  <si>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</si>
  <si>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</si>
  <si>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</si>
  <si>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</si>
  <si>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</si>
  <si>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</si>
  <si>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</si>
  <si>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</si>
  <si>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</si>
  <si>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</si>
  <si>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</si>
  <si>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</si>
  <si>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</si>
  <si>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</si>
  <si>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</si>
  <si>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</si>
  <si>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</si>
  <si>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</si>
  <si>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</si>
  <si>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</si>
  <si>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</si>
  <si>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</si>
  <si>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</si>
  <si>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</si>
  <si>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</si>
  <si>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</si>
  <si>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</si>
  <si>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</si>
  <si>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</si>
  <si>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</si>
  <si>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</si>
  <si>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</si>
  <si>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</si>
  <si>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</si>
  <si>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</si>
  <si>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</si>
  <si>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</si>
  <si>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</si>
  <si>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</si>
  <si>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</si>
  <si>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</si>
  <si>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</si>
  <si>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</si>
  <si>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</si>
  <si>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</si>
  <si>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</si>
  <si>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</si>
  <si>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</si>
  <si>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</si>
  <si>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</si>
  <si>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</si>
  <si>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</si>
  <si>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</si>
  <si>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</si>
  <si>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</si>
  <si>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</si>
  <si>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</si>
  <si>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</si>
  <si>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</si>
  <si>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</si>
  <si>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</si>
  <si>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</si>
  <si>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</si>
  <si>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</si>
  <si>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</si>
  <si>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</si>
  <si>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</si>
  <si>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</si>
  <si>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</si>
  <si>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</si>
  <si>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</si>
  <si>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</si>
  <si>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</si>
  <si>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</si>
  <si>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</si>
  <si>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</si>
  <si>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</si>
  <si>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</si>
  <si>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</si>
  <si>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</si>
  <si>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</si>
  <si>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</si>
  <si>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</si>
  <si>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</si>
  <si>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</si>
  <si>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</si>
  <si>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</si>
  <si>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</si>
  <si>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</si>
  <si>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</si>
  <si>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</si>
  <si>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</si>
  <si>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</si>
  <si>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</si>
  <si>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</si>
  <si>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</si>
  <si>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</si>
  <si>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</si>
  <si>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</si>
  <si>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</si>
  <si>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</si>
  <si>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</si>
  <si>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</si>
  <si>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</si>
  <si>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</si>
  <si>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</si>
  <si>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</si>
  <si>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</si>
  <si>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</si>
  <si>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</si>
  <si>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</si>
  <si>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</si>
  <si>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</si>
  <si>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</si>
  <si>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</si>
  <si>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</si>
  <si>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</si>
  <si>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</si>
  <si>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</si>
  <si>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</si>
  <si>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</si>
  <si>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</si>
  <si>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</si>
  <si>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</si>
  <si>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</si>
  <si>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</si>
  <si>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</si>
  <si>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</si>
  <si>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</si>
  <si>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</si>
  <si>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</si>
  <si>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</si>
  <si>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</si>
  <si>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</si>
  <si>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</si>
  <si>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</si>
  <si>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</si>
  <si>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</si>
  <si>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</si>
  <si>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</si>
  <si>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</si>
  <si>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</si>
  <si>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</si>
  <si>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</si>
  <si>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</si>
  <si>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</si>
  <si>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</si>
  <si>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</si>
  <si>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</si>
  <si>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</si>
  <si>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</si>
  <si>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</si>
  <si>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</si>
  <si>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</si>
  <si>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</si>
  <si>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</si>
  <si>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</si>
  <si>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</si>
  <si>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</si>
  <si>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</si>
  <si>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</si>
  <si>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</si>
  <si>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</si>
  <si>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</si>
  <si>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</si>
  <si>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</si>
  <si>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</si>
  <si>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</si>
  <si>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</si>
  <si>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</si>
  <si>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</si>
  <si>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</si>
  <si>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</si>
  <si>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</si>
  <si>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</si>
  <si>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</si>
  <si>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</si>
  <si>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</si>
  <si>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</si>
  <si>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</si>
  <si>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</si>
  <si>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</si>
  <si>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</si>
  <si>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</si>
  <si>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</si>
  <si>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</si>
  <si>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</si>
  <si>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</si>
  <si>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</si>
  <si>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</si>
  <si>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</si>
  <si>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</si>
  <si>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</si>
  <si>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</si>
  <si>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</si>
  <si>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</si>
  <si>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</si>
  <si>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</si>
  <si>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</si>
  <si>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</si>
  <si>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</si>
  <si>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</si>
  <si>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</si>
  <si>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</si>
  <si>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</si>
  <si>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</si>
  <si>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</si>
  <si>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</si>
  <si>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</si>
  <si>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</si>
  <si>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</si>
  <si>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</si>
  <si>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</si>
  <si>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</si>
  <si>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</si>
  <si>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</si>
  <si>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</si>
  <si>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</si>
  <si>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</si>
  <si>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</si>
  <si>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</si>
  <si>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</si>
  <si>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</si>
  <si>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</si>
  <si>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</si>
  <si>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</si>
  <si>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</si>
  <si>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</si>
  <si>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</si>
  <si>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</si>
  <si>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</si>
  <si>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</si>
  <si>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</si>
  <si>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</si>
  <si>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</si>
  <si>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</si>
  <si>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</si>
  <si>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</si>
  <si>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</si>
  <si>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</si>
  <si>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</si>
  <si>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</si>
  <si>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</si>
  <si>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</si>
  <si>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</si>
  <si>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</si>
  <si>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</si>
  <si>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</si>
  <si>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</si>
  <si>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</si>
  <si>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</si>
  <si>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</si>
  <si>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</si>
  <si>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</si>
  <si>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</si>
  <si>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</si>
  <si>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</si>
  <si>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</si>
  <si>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</si>
  <si>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</si>
  <si>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</si>
  <si>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</si>
  <si>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</si>
  <si>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</si>
  <si>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</si>
  <si>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</si>
  <si>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</si>
  <si>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</si>
  <si>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</si>
  <si>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</si>
  <si>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</si>
  <si>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</si>
  <si>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</si>
  <si>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</si>
  <si>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</si>
  <si>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</si>
  <si>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</si>
  <si>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</si>
  <si>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</si>
  <si>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</si>
  <si>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</si>
  <si>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</si>
  <si>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</si>
  <si>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</si>
  <si>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</si>
  <si>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</si>
  <si>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</si>
  <si>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</si>
  <si>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</si>
  <si>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</si>
  <si>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</si>
  <si>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</si>
  <si>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</si>
  <si>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</si>
  <si>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</si>
  <si>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</si>
  <si>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</si>
  <si>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</si>
  <si>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</si>
  <si>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</si>
  <si>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</si>
  <si>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</si>
  <si>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</si>
  <si>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</si>
  <si>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</si>
  <si>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</si>
  <si>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</si>
  <si>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</si>
  <si>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</si>
  <si>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</si>
  <si>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</si>
  <si>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</si>
  <si>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</si>
  <si>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</si>
  <si>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</si>
  <si>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</si>
  <si>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</si>
  <si>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</si>
  <si>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</si>
  <si>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</si>
  <si>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</si>
  <si>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</si>
  <si>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</si>
  <si>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</si>
  <si>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</si>
  <si>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</si>
  <si>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</si>
  <si>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</si>
  <si>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</si>
  <si>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</si>
  <si>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</si>
  <si>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</si>
  <si>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</si>
  <si>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</si>
  <si>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</si>
  <si>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</si>
  <si>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</si>
  <si>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</si>
  <si>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</si>
  <si>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</si>
  <si>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</si>
  <si>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</si>
  <si>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</si>
  <si>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</si>
  <si>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</si>
  <si>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</si>
  <si>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</si>
  <si>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</si>
  <si>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</si>
  <si>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</si>
  <si>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</si>
  <si>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</si>
  <si>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</si>
  <si>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</si>
  <si>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</si>
  <si>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</si>
  <si>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</si>
  <si>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</si>
  <si>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</si>
  <si>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</si>
  <si>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</si>
  <si>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</si>
  <si>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</si>
  <si>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</si>
  <si>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</si>
  <si>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</si>
  <si>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</si>
  <si>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</si>
  <si>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</si>
  <si>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</si>
  <si>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</si>
  <si>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</si>
  <si>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</si>
  <si>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</si>
  <si>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</si>
  <si>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</si>
  <si>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</si>
  <si>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</si>
  <si>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</si>
  <si>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</si>
  <si>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</si>
  <si>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</si>
  <si>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</si>
  <si>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</si>
  <si>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</si>
  <si>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</si>
  <si>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</si>
  <si>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</si>
  <si>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</si>
  <si>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</si>
  <si>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</si>
  <si>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</si>
  <si>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</si>
  <si>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</si>
  <si>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</si>
  <si>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</si>
  <si>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</si>
  <si>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</si>
  <si>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</si>
  <si>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</si>
  <si>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</si>
  <si>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</si>
  <si>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</si>
  <si>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</si>
  <si>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</si>
  <si>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</si>
  <si>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</si>
  <si>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</si>
  <si>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</si>
  <si>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</si>
  <si>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</si>
  <si>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</si>
  <si>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</si>
  <si>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</si>
  <si>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</si>
  <si>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</si>
  <si>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</si>
  <si>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</si>
  <si>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</si>
  <si>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</si>
  <si>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</si>
  <si>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</si>
  <si>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</si>
  <si>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</si>
  <si>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</si>
  <si>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</si>
  <si>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</si>
  <si>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</si>
  <si>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</si>
  <si>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</si>
  <si>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</si>
  <si>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</si>
  <si>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</si>
  <si>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</si>
  <si>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</si>
  <si>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</si>
  <si>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</si>
  <si>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</si>
  <si>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</si>
  <si>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</si>
  <si>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</si>
  <si>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</si>
  <si>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</si>
  <si>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</si>
  <si>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</si>
  <si>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</si>
  <si>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</si>
  <si>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</si>
  <si>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</si>
  <si>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</si>
  <si>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</si>
  <si>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</si>
  <si>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</si>
  <si>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</si>
  <si>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</si>
  <si>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</si>
  <si>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</si>
  <si>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</si>
  <si>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</si>
  <si>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</si>
  <si>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</si>
  <si>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</si>
  <si>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</si>
  <si>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</si>
  <si>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</si>
  <si>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</si>
  <si>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</si>
  <si>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</si>
  <si>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</si>
  <si>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</si>
  <si>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</si>
  <si>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</si>
  <si>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</si>
  <si>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</si>
  <si>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</si>
  <si>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</si>
  <si>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</si>
  <si>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</si>
  <si>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</si>
  <si>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</si>
  <si>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</si>
  <si>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</si>
  <si>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</si>
  <si>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</si>
  <si>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</si>
  <si>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</si>
  <si>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</si>
  <si>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</si>
  <si>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</si>
  <si>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</si>
  <si>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</si>
  <si>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</si>
  <si>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</si>
  <si>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</si>
  <si>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</si>
  <si>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</si>
  <si>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</si>
  <si>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</si>
  <si>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</si>
  <si>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</si>
  <si>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</si>
  <si>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</si>
  <si>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</si>
  <si>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</si>
  <si>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</si>
  <si>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</si>
  <si>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</si>
  <si>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</si>
  <si>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</si>
  <si>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</si>
  <si>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</si>
  <si>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</si>
  <si>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</si>
  <si>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</si>
  <si>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</si>
  <si>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</si>
  <si>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</si>
  <si>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</si>
  <si>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</si>
  <si>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</si>
  <si>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</si>
  <si>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</si>
  <si>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</si>
  <si>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</si>
  <si>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</si>
  <si>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</si>
  <si>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</si>
  <si>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</si>
  <si>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</si>
  <si>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</si>
  <si>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</si>
  <si>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</si>
  <si>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</si>
  <si>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</si>
  <si>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</si>
  <si>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</si>
  <si>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</si>
  <si>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</si>
  <si>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</si>
  <si>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</si>
  <si>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</si>
  <si>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</si>
  <si>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</si>
  <si>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</si>
  <si>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</si>
  <si>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</si>
  <si>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</si>
  <si>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</si>
  <si>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</si>
  <si>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</si>
  <si>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</si>
  <si>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</si>
  <si>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</si>
  <si>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</si>
  <si>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</si>
  <si>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</si>
  <si>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</si>
  <si>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</si>
  <si>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</si>
  <si>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</si>
  <si>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</si>
  <si>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</si>
  <si>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</si>
  <si>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</si>
  <si>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</si>
  <si>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</si>
  <si>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</si>
  <si>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</si>
  <si>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</si>
  <si>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</si>
  <si>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</si>
  <si>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</si>
  <si>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</si>
  <si>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</si>
  <si>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</si>
  <si>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</si>
  <si>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</si>
  <si>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</si>
  <si>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</si>
  <si>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</si>
  <si>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</si>
  <si>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</si>
  <si>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</si>
  <si>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</si>
  <si>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</si>
  <si>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</si>
  <si>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</si>
  <si>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</si>
  <si>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</si>
  <si>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</si>
  <si>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</si>
  <si>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</si>
  <si>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</si>
  <si>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</si>
  <si>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</si>
  <si>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</si>
  <si>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</si>
  <si>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</si>
  <si>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</si>
  <si>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</si>
  <si>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</si>
  <si>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</si>
  <si>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</si>
  <si>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</si>
  <si>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</si>
  <si>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</si>
  <si>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</si>
  <si>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</si>
  <si>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</si>
  <si>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</si>
  <si>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</si>
  <si>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</si>
  <si>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</si>
  <si>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</si>
  <si>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</si>
  <si>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</si>
  <si>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</si>
  <si>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</si>
  <si>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</si>
  <si>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</si>
  <si>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</si>
  <si>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</si>
  <si>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</si>
  <si>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</si>
  <si>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</si>
  <si>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</si>
  <si>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</si>
  <si>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</si>
  <si>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</si>
  <si>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</si>
  <si>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</si>
  <si>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</si>
  <si>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</si>
  <si>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</si>
  <si>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</si>
  <si>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</si>
  <si>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</si>
  <si>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</si>
  <si>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</si>
  <si>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</si>
  <si>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</si>
  <si>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</si>
  <si>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</si>
  <si>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</si>
  <si>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</si>
  <si>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</si>
  <si>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</si>
  <si>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</si>
  <si>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</si>
  <si>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</si>
  <si>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</si>
  <si>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</si>
  <si>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</si>
  <si>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</si>
  <si>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</si>
  <si>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</si>
  <si>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</si>
  <si>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</si>
  <si>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</si>
  <si>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</si>
  <si>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</si>
  <si>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</si>
  <si>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</si>
  <si>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</si>
  <si>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</si>
  <si>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</si>
  <si>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</si>
  <si>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</si>
  <si>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</si>
  <si>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</si>
  <si>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</si>
  <si>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</si>
  <si>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</si>
  <si>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</si>
  <si>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</si>
  <si>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</si>
  <si>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</si>
  <si>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</si>
  <si>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</si>
  <si>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</si>
  <si>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</si>
  <si>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</si>
  <si>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</si>
  <si>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</si>
  <si>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</si>
  <si>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</si>
  <si>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</si>
  <si>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</si>
  <si>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</si>
  <si>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</si>
  <si>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</si>
  <si>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</si>
  <si>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</si>
  <si>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</si>
  <si>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</si>
  <si>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</si>
  <si>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</si>
  <si>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</si>
  <si>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</si>
  <si>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</si>
  <si>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</si>
  <si>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</si>
  <si>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</si>
  <si>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</si>
  <si>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</si>
  <si>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</si>
  <si>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</si>
  <si>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</si>
  <si>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</si>
  <si>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</si>
  <si>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</si>
  <si>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</si>
  <si>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</si>
  <si>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</si>
  <si>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</si>
  <si>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</si>
  <si>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</si>
  <si>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</si>
  <si>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</si>
  <si>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</si>
  <si>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</si>
  <si>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</si>
  <si>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</si>
  <si>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</si>
  <si>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</si>
  <si>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</si>
  <si>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</si>
  <si>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</si>
  <si>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</si>
  <si>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</si>
  <si>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</si>
  <si>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</si>
  <si>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</si>
  <si>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</si>
  <si>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</si>
  <si>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</si>
  <si>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</si>
  <si>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</si>
  <si>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</si>
  <si>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</si>
  <si>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</si>
  <si>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</si>
  <si>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</si>
  <si>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</si>
  <si>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</si>
  <si>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</si>
  <si>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</si>
  <si>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</si>
  <si>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</si>
  <si>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</si>
  <si>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</si>
  <si>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</si>
  <si>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</si>
  <si>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</si>
  <si>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</si>
  <si>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</si>
  <si>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</si>
  <si>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</si>
  <si>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</si>
  <si>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</si>
  <si>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</si>
  <si>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</si>
  <si>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</si>
  <si>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</si>
  <si>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</si>
  <si>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</si>
  <si>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</si>
  <si>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</si>
  <si>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</si>
  <si>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</si>
  <si>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</si>
  <si>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</si>
  <si>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</si>
  <si>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</si>
  <si>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</si>
  <si>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</si>
  <si>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</si>
  <si>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</si>
  <si>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</si>
  <si>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</si>
  <si>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</si>
  <si>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</si>
  <si>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</si>
  <si>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</si>
  <si>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</si>
  <si>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</si>
  <si>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</si>
  <si>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</si>
  <si>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</si>
  <si>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</si>
  <si>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</si>
  <si>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</si>
  <si>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</si>
  <si>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</si>
  <si>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</si>
  <si>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</si>
  <si>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</si>
  <si>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</si>
  <si>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</si>
  <si>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</si>
  <si>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</si>
  <si>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</si>
  <si>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</si>
  <si>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</si>
  <si>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</si>
  <si>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</si>
  <si>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</si>
  <si>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</si>
  <si>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</si>
  <si>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</si>
  <si>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</si>
  <si>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</si>
  <si>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</si>
  <si>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</si>
  <si>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</si>
  <si>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</si>
  <si>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</si>
  <si>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</si>
  <si>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</si>
  <si>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</si>
  <si>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</si>
  <si>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</si>
  <si>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</si>
  <si>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</si>
  <si>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</si>
  <si>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</si>
  <si>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</si>
  <si>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</si>
  <si>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</si>
  <si>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</si>
  <si>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</si>
  <si>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</si>
  <si>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</si>
  <si>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</si>
  <si>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</si>
  <si>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</si>
  <si>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</si>
  <si>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</si>
  <si>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</si>
  <si>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</si>
  <si>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</si>
  <si>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</si>
  <si>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</si>
  <si>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</si>
  <si>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</si>
  <si>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</si>
  <si>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</si>
  <si>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</si>
  <si>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</si>
  <si>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</si>
  <si>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</si>
  <si>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</si>
  <si>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</si>
  <si>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</si>
  <si>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</si>
  <si>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</si>
  <si>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</si>
  <si>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</si>
  <si>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</si>
  <si>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</si>
  <si>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</si>
  <si>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</si>
  <si>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</si>
  <si>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</si>
  <si>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</si>
  <si>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</si>
  <si>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</si>
  <si>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</si>
  <si>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</si>
  <si>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</si>
  <si>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</si>
  <si>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</si>
  <si>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</si>
  <si>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</si>
  <si>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</si>
  <si>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</si>
  <si>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</si>
  <si>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</si>
  <si>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</si>
  <si>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</si>
  <si>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</si>
  <si>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</si>
  <si>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</si>
  <si>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</si>
  <si>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</si>
  <si>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</si>
  <si>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</si>
  <si>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</si>
  <si>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</si>
  <si>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</si>
  <si>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</si>
  <si>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</si>
  <si>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</si>
  <si>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</si>
  <si>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</si>
  <si>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</si>
  <si>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</si>
  <si>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</si>
  <si>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</si>
  <si>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</si>
  <si>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</si>
  <si>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</si>
  <si>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</si>
  <si>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</si>
  <si>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</si>
  <si>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</si>
  <si>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</si>
  <si>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</si>
  <si>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</si>
  <si>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</si>
  <si>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</si>
  <si>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</si>
  <si>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</si>
  <si>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</si>
  <si>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</si>
  <si>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</si>
  <si>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</si>
  <si>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</si>
  <si>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</si>
  <si>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</si>
  <si>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</si>
  <si>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</si>
  <si>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</si>
  <si>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</si>
  <si>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</si>
  <si>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</si>
  <si>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</si>
  <si>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</si>
  <si>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</si>
  <si>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</si>
  <si>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</si>
  <si>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</si>
  <si>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</si>
  <si>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</si>
  <si>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</si>
  <si>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</si>
  <si>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</si>
  <si>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</si>
  <si>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</si>
  <si>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</si>
  <si>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</si>
  <si>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</si>
  <si>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</si>
  <si>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</si>
  <si>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</si>
  <si>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</si>
  <si>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</si>
  <si>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</si>
  <si>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</si>
  <si>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</si>
  <si>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</si>
  <si>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</si>
  <si>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</si>
  <si>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</si>
  <si>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</si>
  <si>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</si>
  <si>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</si>
  <si>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</si>
  <si>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</si>
  <si>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</si>
  <si>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</si>
  <si>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</si>
  <si>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</si>
  <si>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</si>
  <si>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</si>
  <si>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</si>
  <si>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</si>
  <si>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</si>
  <si>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</si>
  <si>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</si>
  <si>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</si>
  <si>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</si>
  <si>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</si>
  <si>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</si>
  <si>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</si>
  <si>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</si>
  <si>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</si>
  <si>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</si>
  <si>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</si>
  <si>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</si>
  <si>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</si>
  <si>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</si>
  <si>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</si>
  <si>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</si>
  <si>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</si>
  <si>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</si>
  <si>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</si>
  <si>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</si>
  <si>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</si>
  <si>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</si>
  <si>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</si>
  <si>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</si>
  <si>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</si>
  <si>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</si>
  <si>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</si>
  <si>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</si>
  <si>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</si>
  <si>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</si>
  <si>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</si>
  <si>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</si>
  <si>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</si>
  <si>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</si>
  <si>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</si>
  <si>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</si>
  <si>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</si>
  <si>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</si>
  <si>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</si>
  <si>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</si>
  <si>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</si>
  <si>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</si>
  <si>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</si>
  <si>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</si>
  <si>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</si>
  <si>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</si>
  <si>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</si>
  <si>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</si>
  <si>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</si>
  <si>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</si>
  <si>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</si>
  <si>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</si>
  <si>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</si>
  <si>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</si>
  <si>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</si>
  <si>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</si>
  <si>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</si>
  <si>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</si>
  <si>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</si>
  <si>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</si>
  <si>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</si>
  <si>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</si>
  <si>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</si>
  <si>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</si>
  <si>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</si>
  <si>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</si>
  <si>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</si>
  <si>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</si>
  <si>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</si>
  <si>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</si>
  <si>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</si>
  <si>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</si>
  <si>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</si>
  <si>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</si>
  <si>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</si>
  <si>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</si>
  <si>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</si>
  <si>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</si>
  <si>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</si>
  <si>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</si>
  <si>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</si>
  <si>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</si>
  <si>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</si>
  <si>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</si>
  <si>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</si>
  <si>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</si>
  <si>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</si>
  <si>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</si>
  <si>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</si>
  <si>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</si>
  <si>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</si>
  <si>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</si>
  <si>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</si>
  <si>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</si>
  <si>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</si>
  <si>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</si>
  <si>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</si>
  <si>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</si>
  <si>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</si>
  <si>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</si>
  <si>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</si>
  <si>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</si>
  <si>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</si>
  <si>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</si>
  <si>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</si>
  <si>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</si>
  <si>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</si>
  <si>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</si>
  <si>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</si>
  <si>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</si>
  <si>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</si>
  <si>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</si>
  <si>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</si>
  <si>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</si>
  <si>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</si>
  <si>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</si>
  <si>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</si>
  <si>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</si>
  <si>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</si>
  <si>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</si>
  <si>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</si>
  <si>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</si>
  <si>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</si>
  <si>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</si>
  <si>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</si>
  <si>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</si>
  <si>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</si>
  <si>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</si>
  <si>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</si>
  <si>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</si>
  <si>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</si>
  <si>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</si>
  <si>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</si>
  <si>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</si>
  <si>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</si>
  <si>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</si>
  <si>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</si>
  <si>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</si>
  <si>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</si>
  <si>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</si>
  <si>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</si>
  <si>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</si>
  <si>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</si>
  <si>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</si>
  <si>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</si>
  <si>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</si>
  <si>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</si>
  <si>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</si>
  <si>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</si>
  <si>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</si>
  <si>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</si>
  <si>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</si>
  <si>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</si>
  <si>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</si>
  <si>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</si>
  <si>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</si>
  <si>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</si>
  <si>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</si>
  <si>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</si>
  <si>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</si>
  <si>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</si>
  <si>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</si>
  <si>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</si>
  <si>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</si>
  <si>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</si>
  <si>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</si>
  <si>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</si>
  <si>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</si>
  <si>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</si>
  <si>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</si>
  <si>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</si>
  <si>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</si>
  <si>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</si>
  <si>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</si>
  <si>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</si>
  <si>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</si>
  <si>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</si>
  <si>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</si>
  <si>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</si>
  <si>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</si>
  <si>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</si>
  <si>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</si>
  <si>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</si>
  <si>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</si>
  <si>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</si>
  <si>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</si>
  <si>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</si>
  <si>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</si>
  <si>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</si>
  <si>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</si>
  <si>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</si>
  <si>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</si>
  <si>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</si>
  <si>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</si>
  <si>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</si>
  <si>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</si>
  <si>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</si>
  <si>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</si>
  <si>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</si>
  <si>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</si>
  <si>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</si>
  <si>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</si>
  <si>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</si>
  <si>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</si>
  <si>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</si>
  <si>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</si>
  <si>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</si>
  <si>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</si>
  <si>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</si>
  <si>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</si>
  <si>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</si>
  <si>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</si>
  <si>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</si>
  <si>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</si>
  <si>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</si>
  <si>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</si>
  <si>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</si>
  <si>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</si>
  <si>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</si>
  <si>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</si>
  <si>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</si>
  <si>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</si>
  <si>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</si>
  <si>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</si>
  <si>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</si>
  <si>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</si>
  <si>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</si>
  <si>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</si>
  <si>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</si>
  <si>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</si>
  <si>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</si>
  <si>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</si>
  <si>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</si>
  <si>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</si>
  <si>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</si>
  <si>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</si>
  <si>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</si>
  <si>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</si>
  <si>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</si>
  <si>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</si>
  <si>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</si>
  <si>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</si>
  <si>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</si>
  <si>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</si>
  <si>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</si>
  <si>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</si>
  <si>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</si>
  <si>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</si>
  <si>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</si>
  <si>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</si>
  <si>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</si>
  <si>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</si>
  <si>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</si>
  <si>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</si>
  <si>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</si>
  <si>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</si>
  <si>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</si>
  <si>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</si>
  <si>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</si>
  <si>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</si>
  <si>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</si>
  <si>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</si>
  <si>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</si>
  <si>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</si>
  <si>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</si>
  <si>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</si>
  <si>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</si>
  <si>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</si>
  <si>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</si>
  <si>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</si>
  <si>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</si>
  <si>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</si>
  <si>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</si>
  <si>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</si>
  <si>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</si>
  <si>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</si>
  <si>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</si>
  <si>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</si>
  <si>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</si>
  <si>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</si>
  <si>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</si>
  <si>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</si>
  <si>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</si>
  <si>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</si>
  <si>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</si>
  <si>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</si>
  <si>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</si>
  <si>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</si>
  <si>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</si>
  <si>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</si>
  <si>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</si>
  <si>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</si>
  <si>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</si>
  <si>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</si>
  <si>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</si>
  <si>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</si>
  <si>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</si>
  <si>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</si>
  <si>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</si>
  <si>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</si>
  <si>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</si>
  <si>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</si>
  <si>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</si>
  <si>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</si>
  <si>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</si>
  <si>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</si>
  <si>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</si>
  <si>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</si>
  <si>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</si>
  <si>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</si>
  <si>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</si>
  <si>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</si>
  <si>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</si>
  <si>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</si>
  <si>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</si>
  <si>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</si>
  <si>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</si>
  <si>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</si>
  <si>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</si>
  <si>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</si>
  <si>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</si>
  <si>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</si>
  <si>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</si>
  <si>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</si>
  <si>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</si>
  <si>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</si>
  <si>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</si>
  <si>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</si>
  <si>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</si>
  <si>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</si>
  <si>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</si>
  <si>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</si>
  <si>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</si>
  <si>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</si>
  <si>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</si>
  <si>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</si>
  <si>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</si>
  <si>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</si>
  <si>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</si>
  <si>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</si>
  <si>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</si>
  <si>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</si>
  <si>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</si>
  <si>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</si>
  <si>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</si>
  <si>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</si>
  <si>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</si>
  <si>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</si>
  <si>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</si>
  <si>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</si>
  <si>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</si>
  <si>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</si>
  <si>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</si>
  <si>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</si>
  <si>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</si>
  <si>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</si>
  <si>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</si>
  <si>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</si>
  <si>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</si>
  <si>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</si>
  <si>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</si>
  <si>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</si>
  <si>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</si>
  <si>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</si>
  <si>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</si>
  <si>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</si>
  <si>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</si>
  <si>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</si>
  <si>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</si>
  <si>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</si>
  <si>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</si>
  <si>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</si>
  <si>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</si>
  <si>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</si>
  <si>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</si>
  <si>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</si>
  <si>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</si>
  <si>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</si>
  <si>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</si>
  <si>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</si>
  <si>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</si>
  <si>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</si>
  <si>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</si>
  <si>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</si>
  <si>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</si>
  <si>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</si>
  <si>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</si>
  <si>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</si>
  <si>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</si>
  <si>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</si>
  <si>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</si>
  <si>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</si>
  <si>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</si>
  <si>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</si>
  <si>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</si>
  <si>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</si>
  <si>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</si>
  <si>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</si>
  <si>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</si>
  <si>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</si>
  <si>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</si>
  <si>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</si>
  <si>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</si>
  <si>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</si>
  <si>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</si>
  <si>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</si>
  <si>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</si>
  <si>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</si>
  <si>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</si>
  <si>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</si>
  <si>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</si>
  <si>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</si>
  <si>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</si>
  <si>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</si>
  <si>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</si>
  <si>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</si>
  <si>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</si>
  <si>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</si>
  <si>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</si>
  <si>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</si>
  <si>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</si>
  <si>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</si>
  <si>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</si>
  <si>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</si>
  <si>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</si>
  <si>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</si>
  <si>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</si>
  <si>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</si>
  <si>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</si>
  <si>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</si>
  <si>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</si>
  <si>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</si>
  <si>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</si>
  <si>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</si>
  <si>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</si>
  <si>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</si>
  <si>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</si>
  <si>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</si>
  <si>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</si>
  <si>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</si>
  <si>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</si>
  <si>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</si>
  <si>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</si>
  <si>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</si>
  <si>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</si>
  <si>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</si>
  <si>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</si>
  <si>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</si>
  <si>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</si>
  <si>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</si>
  <si>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</si>
  <si>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</si>
  <si>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</si>
  <si>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</si>
  <si>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</si>
  <si>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</si>
  <si>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</si>
  <si>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</si>
  <si>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</si>
  <si>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</si>
  <si>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</si>
  <si>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</si>
  <si>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</si>
  <si>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</si>
  <si>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</si>
  <si>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</si>
  <si>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</si>
  <si>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</si>
  <si>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</si>
  <si>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</si>
  <si>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</si>
  <si>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</si>
  <si>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</si>
  <si>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</si>
  <si>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</si>
  <si>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</si>
  <si>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</si>
  <si>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</si>
  <si>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</si>
  <si>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</si>
  <si>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</si>
  <si>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</si>
  <si>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</si>
  <si>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</si>
  <si>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</si>
  <si>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</si>
  <si>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</si>
  <si>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</si>
  <si>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</si>
  <si>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</si>
  <si>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</si>
  <si>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</si>
  <si>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</si>
  <si>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</si>
  <si>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</si>
  <si>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</si>
  <si>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</si>
  <si>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</si>
  <si>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</si>
  <si>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</si>
  <si>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</si>
  <si>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</si>
  <si>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</si>
  <si>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</si>
  <si>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</si>
  <si>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</si>
  <si>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</si>
  <si>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</si>
  <si>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</si>
  <si>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</si>
  <si>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</si>
  <si>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</si>
  <si>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</si>
  <si>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</si>
  <si>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</si>
  <si>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</si>
  <si>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</si>
  <si>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</si>
  <si>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</si>
  <si>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</si>
  <si>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</si>
  <si>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</si>
  <si>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</si>
  <si>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</si>
  <si>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</si>
  <si>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</si>
  <si>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</si>
  <si>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</si>
  <si>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</si>
  <si>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</si>
  <si>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</si>
  <si>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</si>
  <si>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</si>
  <si>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</si>
  <si>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</si>
  <si>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</si>
  <si>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</si>
  <si>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</si>
  <si>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</si>
  <si>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</si>
  <si>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</si>
  <si>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</si>
  <si>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</si>
  <si>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</si>
  <si>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</si>
  <si>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</si>
  <si>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</si>
  <si>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</si>
  <si>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</si>
  <si>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</si>
  <si>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</si>
  <si>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</si>
  <si>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</si>
  <si>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</si>
  <si>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</si>
  <si>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</si>
  <si>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</si>
  <si>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</si>
  <si>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</si>
  <si>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</si>
  <si>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</si>
  <si>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</si>
  <si>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</si>
  <si>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</si>
  <si>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</si>
  <si>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</si>
  <si>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</si>
  <si>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</si>
  <si>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</si>
  <si>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</si>
  <si>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</si>
  <si>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</si>
  <si>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</si>
  <si>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</si>
  <si>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</si>
  <si>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</si>
  <si>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</si>
  <si>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</si>
  <si>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</si>
  <si>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</si>
  <si>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</si>
  <si>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</si>
  <si>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</si>
  <si>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</si>
  <si>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</si>
  <si>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</si>
  <si>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</si>
  <si>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</si>
  <si>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</si>
  <si>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</si>
  <si>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</si>
  <si>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</si>
  <si>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</si>
  <si>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</si>
  <si>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</si>
  <si>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</si>
  <si>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</si>
  <si>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</si>
  <si>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</si>
  <si>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</si>
  <si>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</si>
  <si>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</si>
  <si>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</si>
  <si>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</si>
  <si>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</si>
  <si>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</si>
  <si>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</si>
  <si>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</si>
  <si>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</si>
  <si>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</si>
  <si>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</si>
  <si>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</si>
  <si>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</si>
  <si>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</si>
  <si>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</si>
  <si>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</si>
  <si>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</si>
  <si>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</si>
  <si>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</si>
  <si>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</si>
  <si>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</si>
  <si>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</si>
  <si>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</si>
  <si>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</si>
  <si>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</si>
  <si>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</si>
  <si>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</si>
  <si>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</si>
  <si>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</si>
  <si>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</si>
  <si>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</si>
  <si>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</si>
  <si>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</si>
  <si>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</si>
  <si>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</si>
  <si>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</si>
  <si>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</si>
  <si>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</si>
  <si>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</si>
  <si>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</si>
  <si>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</si>
  <si>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</si>
  <si>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</si>
  <si>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</si>
  <si>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</si>
  <si>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</si>
  <si>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</si>
  <si>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</si>
  <si>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</si>
  <si>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</si>
  <si>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</si>
  <si>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</si>
  <si>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</si>
  <si>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</si>
  <si>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</si>
  <si>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</si>
  <si>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</si>
  <si>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</si>
  <si>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</si>
  <si>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</si>
  <si>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</si>
  <si>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</si>
  <si>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</si>
  <si>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</si>
  <si>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</si>
  <si>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</si>
  <si>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</si>
  <si>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</si>
  <si>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</si>
  <si>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</si>
  <si>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</si>
  <si>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</si>
  <si>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</si>
  <si>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</si>
  <si>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</si>
  <si>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</si>
  <si>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</si>
  <si>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</si>
  <si>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</si>
  <si>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</si>
  <si>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</si>
  <si>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</si>
  <si>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</si>
  <si>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</si>
  <si>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</si>
  <si>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</si>
  <si>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</si>
  <si>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</si>
  <si>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</si>
  <si>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</si>
  <si>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</si>
  <si>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</si>
  <si>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</si>
  <si>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</si>
  <si>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</si>
  <si>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</si>
  <si>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</si>
  <si>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</si>
  <si>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</si>
  <si>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</si>
  <si>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</si>
  <si>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</si>
  <si>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</si>
  <si>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</si>
  <si>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</si>
  <si>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</si>
  <si>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</si>
  <si>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</si>
  <si>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</si>
  <si>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</si>
  <si>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</si>
  <si>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</si>
  <si>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</si>
  <si>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</si>
  <si>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</si>
  <si>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</si>
  <si>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</si>
  <si>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</si>
  <si>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</si>
  <si>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</si>
  <si>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</si>
  <si>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</si>
  <si>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</si>
  <si>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</si>
  <si>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</si>
  <si>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</si>
  <si>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</si>
  <si>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</si>
  <si>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</si>
  <si>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</si>
  <si>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</si>
  <si>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</si>
  <si>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</si>
  <si>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</si>
  <si>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</si>
  <si>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</si>
  <si>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</si>
  <si>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</si>
  <si>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</si>
  <si>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</si>
  <si>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</si>
  <si>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</si>
  <si>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</si>
  <si>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</si>
  <si>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</si>
  <si>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</si>
  <si>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</si>
  <si>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</si>
  <si>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</si>
  <si>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</si>
  <si>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</si>
  <si>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</si>
  <si>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</si>
  <si>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</si>
  <si>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</si>
  <si>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</si>
  <si>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</si>
  <si>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</si>
  <si>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</si>
  <si>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</si>
  <si>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</si>
  <si>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</si>
  <si>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</si>
  <si>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</si>
  <si>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</si>
  <si>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</si>
  <si>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</si>
  <si>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</si>
  <si>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</si>
  <si>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</si>
  <si>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</si>
  <si>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</si>
  <si>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</si>
  <si>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</si>
  <si>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</si>
  <si>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</si>
  <si>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</si>
  <si>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</si>
  <si>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</si>
  <si>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</si>
  <si>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</si>
  <si>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</si>
  <si>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</si>
  <si>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</si>
  <si>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</si>
  <si>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</si>
  <si>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</si>
  <si>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</si>
  <si>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</si>
  <si>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</si>
  <si>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</si>
  <si>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</si>
  <si>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</si>
  <si>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</si>
  <si>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</si>
  <si>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</si>
  <si>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</si>
  <si>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</si>
  <si>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</si>
  <si>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</si>
  <si>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</si>
  <si>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</si>
  <si>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</si>
  <si>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</si>
  <si>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</si>
  <si>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</si>
  <si>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</si>
  <si>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</si>
  <si>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</si>
  <si>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</si>
  <si>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</si>
  <si>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</si>
  <si>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</si>
  <si>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</si>
  <si>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</si>
  <si>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</si>
  <si>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</si>
  <si>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</si>
  <si>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</si>
  <si>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</si>
  <si>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</si>
  <si>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</si>
  <si>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</si>
  <si>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</si>
  <si>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</si>
  <si>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</si>
  <si>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</si>
  <si>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</si>
  <si>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</si>
  <si>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</si>
  <si>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</si>
  <si>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</si>
  <si>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</si>
  <si>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</si>
  <si>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</si>
  <si>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</si>
  <si>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</si>
  <si>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</si>
  <si>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</si>
  <si>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</si>
  <si>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</si>
  <si>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</si>
  <si>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</si>
  <si>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</si>
  <si>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</si>
  <si>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</si>
  <si>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</si>
  <si>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</si>
  <si>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</si>
  <si>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</si>
  <si>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</si>
  <si>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</si>
  <si>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</si>
  <si>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</si>
  <si>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</si>
  <si>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</si>
  <si>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</si>
  <si>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</si>
  <si>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</si>
  <si>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</si>
  <si>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</si>
  <si>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</si>
  <si>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</si>
  <si>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</si>
  <si>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</si>
  <si>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</si>
  <si>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</si>
  <si>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</si>
  <si>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</si>
  <si>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</si>
  <si>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</si>
  <si>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</si>
  <si>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</si>
  <si>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</si>
  <si>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</si>
  <si>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</si>
  <si>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</si>
  <si>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</si>
  <si>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</si>
  <si>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</si>
  <si>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</si>
  <si>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</si>
  <si>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</si>
  <si>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</si>
  <si>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</si>
  <si>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</si>
  <si>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</si>
  <si>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</si>
  <si>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</si>
  <si>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</si>
  <si>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</si>
  <si>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</si>
  <si>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</si>
  <si>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</si>
  <si>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</si>
  <si>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</si>
  <si>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</si>
  <si>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</si>
  <si>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</si>
  <si>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</si>
  <si>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</si>
  <si>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</si>
  <si>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</si>
  <si>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</si>
  <si>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</si>
  <si>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</si>
  <si>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</si>
  <si>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</si>
  <si>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</si>
  <si>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</si>
  <si>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</si>
  <si>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</si>
  <si>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</si>
  <si>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</si>
  <si>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</si>
  <si>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</si>
  <si>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</si>
  <si>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</si>
  <si>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</si>
  <si>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</si>
  <si>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</si>
  <si>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</si>
  <si>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</si>
  <si>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</si>
  <si>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</si>
  <si>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</si>
  <si>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</si>
  <si>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</si>
  <si>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</si>
  <si>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</si>
  <si>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</si>
  <si>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</si>
  <si>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</si>
  <si>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</si>
  <si>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</si>
  <si>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</si>
  <si>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</si>
  <si>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</si>
  <si>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</si>
  <si>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</si>
  <si>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</si>
  <si>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</si>
  <si>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</si>
  <si>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</si>
  <si>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</si>
  <si>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</si>
  <si>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</si>
  <si>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</si>
  <si>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</si>
  <si>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</si>
  <si>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</si>
  <si>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</si>
  <si>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</si>
  <si>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</si>
  <si>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</si>
  <si>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</si>
  <si>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</si>
  <si>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</si>
  <si>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</si>
  <si>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</si>
  <si>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</si>
  <si>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</si>
  <si>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</si>
  <si>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</si>
  <si>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</si>
  <si>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</si>
  <si>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</si>
  <si>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</si>
  <si>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</si>
  <si>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</si>
  <si>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</si>
  <si>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</si>
  <si>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</si>
  <si>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</si>
  <si>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</si>
  <si>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</si>
  <si>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</si>
  <si>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</si>
  <si>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</si>
  <si>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</si>
  <si>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</si>
  <si>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</si>
  <si>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</si>
  <si>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</si>
  <si>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</si>
  <si>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</si>
  <si>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</si>
  <si>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</si>
  <si>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</si>
  <si>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</si>
  <si>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</si>
  <si>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</si>
  <si>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</si>
  <si>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</si>
  <si>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</si>
  <si>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</si>
  <si>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</si>
  <si>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</si>
  <si>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</si>
  <si>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</si>
  <si>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</si>
  <si>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</si>
  <si>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</si>
  <si>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</si>
  <si>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</si>
  <si>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</si>
  <si>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</si>
  <si>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</si>
  <si>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</si>
  <si>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</si>
  <si>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</si>
  <si>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</si>
  <si>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</si>
  <si>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</si>
  <si>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</si>
  <si>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</si>
  <si>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</si>
  <si>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</si>
  <si>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</si>
  <si>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</si>
  <si>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</si>
  <si>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</si>
  <si>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</si>
  <si>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</si>
  <si>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</si>
  <si>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</si>
  <si>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</si>
  <si>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</si>
  <si>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</si>
  <si>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</si>
  <si>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</si>
  <si>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</si>
  <si>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</si>
  <si>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</si>
  <si>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</si>
  <si>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</si>
  <si>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</si>
  <si>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</si>
  <si>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</si>
  <si>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</si>
  <si>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</si>
  <si>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</si>
  <si>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</si>
  <si>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</si>
  <si>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</si>
  <si>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</si>
  <si>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</si>
  <si>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</si>
  <si>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</si>
  <si>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</si>
  <si>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</si>
  <si>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</si>
  <si>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</si>
  <si>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</si>
  <si>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</si>
  <si>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</si>
  <si>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</si>
  <si>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</si>
  <si>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</si>
  <si>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</si>
  <si>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</si>
  <si>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</si>
  <si>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</si>
  <si>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</si>
  <si>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</si>
  <si>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</si>
  <si>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</si>
  <si>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</si>
  <si>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</si>
  <si>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</si>
  <si>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</si>
  <si>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</si>
  <si>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</si>
  <si>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</si>
  <si>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</si>
  <si>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</si>
  <si>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</si>
  <si>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</si>
  <si>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</si>
  <si>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</si>
  <si>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</si>
  <si>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</si>
  <si>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</si>
  <si>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</si>
  <si>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</si>
  <si>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</si>
  <si>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</si>
  <si>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</si>
  <si>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</si>
  <si>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</si>
  <si>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</si>
  <si>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</si>
  <si>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</si>
  <si>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</si>
  <si>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</si>
  <si>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</si>
  <si>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</si>
  <si>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</si>
  <si>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</si>
  <si>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</si>
  <si>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</si>
  <si>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</si>
  <si>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</si>
  <si>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</si>
  <si>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</si>
  <si>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</si>
  <si>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</si>
  <si>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</si>
  <si>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</si>
  <si>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</si>
  <si>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</si>
  <si>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</si>
  <si>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</si>
  <si>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</si>
  <si>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</si>
  <si>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</si>
  <si>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</si>
  <si>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</si>
  <si>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</si>
  <si>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</si>
  <si>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</si>
  <si>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</si>
  <si>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</si>
  <si>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</si>
  <si>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</si>
  <si>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</si>
  <si>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</si>
  <si>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</si>
  <si>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</si>
  <si>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</si>
  <si>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</si>
  <si>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</si>
  <si>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</si>
  <si>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</si>
  <si>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</si>
  <si>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</si>
  <si>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</si>
  <si>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</si>
  <si>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</si>
  <si>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</si>
  <si>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</si>
  <si>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</si>
  <si>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</si>
  <si>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</si>
  <si>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</si>
  <si>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</si>
  <si>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</si>
  <si>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</si>
  <si>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</si>
  <si>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</si>
  <si>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</si>
  <si>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</si>
  <si>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</si>
  <si>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</si>
  <si>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</si>
  <si>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</si>
  <si>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</si>
  <si>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</si>
  <si>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</si>
  <si>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</si>
  <si>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</si>
  <si>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</si>
  <si>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</si>
  <si>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</si>
  <si>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</si>
  <si>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</si>
  <si>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</si>
  <si>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</si>
  <si>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</si>
  <si>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</si>
  <si>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</si>
  <si>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</si>
  <si>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</si>
  <si>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</si>
  <si>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</si>
  <si>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</si>
  <si>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</si>
  <si>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</si>
  <si>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</si>
  <si>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</si>
  <si>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</si>
  <si>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</si>
  <si>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</si>
  <si>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</si>
  <si>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</si>
  <si>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</si>
  <si>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</si>
  <si>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</si>
  <si>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</si>
  <si>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</si>
  <si>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</si>
  <si>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</si>
  <si>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</si>
  <si>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</si>
  <si>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</si>
  <si>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</si>
  <si>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</si>
  <si>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</si>
  <si>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</si>
  <si>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</si>
  <si>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</si>
  <si>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</si>
  <si>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</si>
  <si>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</si>
  <si>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</si>
  <si>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</si>
  <si>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</si>
  <si>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</si>
  <si>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</si>
  <si>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</si>
  <si>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</si>
  <si>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</si>
  <si>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</si>
  <si>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</si>
  <si>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</si>
  <si>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</si>
  <si>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</si>
  <si>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</si>
  <si>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</si>
  <si>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</si>
  <si>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</si>
  <si>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</si>
  <si>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</si>
  <si>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</si>
  <si>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</si>
  <si>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</si>
  <si>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</si>
  <si>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</si>
  <si>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</si>
  <si>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</si>
  <si>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</si>
  <si>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</si>
  <si>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</si>
  <si>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</si>
  <si>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</si>
  <si>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</si>
  <si>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</si>
  <si>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</si>
  <si>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</si>
  <si>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</si>
  <si>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</si>
  <si>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</si>
  <si>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</si>
  <si>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</si>
  <si>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</si>
  <si>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</si>
  <si>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</si>
  <si>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</si>
  <si>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</si>
  <si>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</si>
  <si>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</si>
  <si>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</si>
  <si>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</si>
  <si>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</si>
  <si>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</si>
  <si>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</si>
  <si>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</si>
  <si>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</si>
  <si>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</si>
  <si>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</si>
  <si>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</si>
  <si>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</si>
  <si>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</si>
  <si>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</si>
  <si>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</si>
  <si>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</si>
  <si>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</si>
  <si>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</si>
  <si>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</si>
  <si>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</si>
  <si>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</si>
  <si>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</si>
  <si>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</si>
  <si>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</si>
  <si>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</si>
  <si>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</si>
  <si>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</si>
  <si>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</si>
  <si>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</si>
  <si>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</si>
  <si>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</si>
  <si>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</si>
  <si>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</si>
  <si>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</si>
  <si>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</si>
  <si>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</si>
  <si>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</si>
  <si>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</si>
  <si>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</si>
  <si>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</si>
  <si>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</si>
  <si>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</si>
  <si>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</si>
  <si>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</si>
  <si>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</si>
  <si>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</si>
  <si>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</si>
  <si>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</si>
  <si>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</si>
  <si>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</si>
  <si>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</si>
  <si>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</si>
  <si>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</si>
  <si>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</si>
  <si>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</si>
  <si>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</si>
  <si>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</si>
  <si>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</si>
  <si>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</si>
  <si>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</si>
  <si>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</si>
  <si>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</si>
  <si>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</si>
  <si>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</si>
  <si>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</si>
  <si>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</si>
  <si>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</si>
  <si>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</si>
  <si>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</si>
  <si>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</si>
  <si>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</si>
  <si>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</si>
  <si>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</si>
  <si>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</si>
  <si>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</si>
  <si>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</si>
  <si>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</si>
  <si>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</si>
  <si>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</si>
  <si>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</si>
  <si>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</si>
  <si>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</si>
  <si>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</si>
  <si>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</si>
  <si>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</si>
  <si>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</si>
  <si>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</si>
  <si>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</si>
  <si>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</si>
  <si>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</si>
  <si>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</si>
  <si>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</si>
  <si>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</si>
  <si>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</si>
  <si>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</si>
  <si>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</si>
  <si>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</si>
  <si>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</si>
  <si>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</si>
  <si>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</si>
  <si>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</si>
  <si>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</si>
  <si>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</si>
  <si>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</si>
  <si>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</si>
  <si>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</si>
  <si>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</si>
  <si>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</si>
  <si>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</si>
  <si>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</si>
  <si>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</si>
  <si>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</si>
  <si>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</si>
  <si>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</si>
  <si>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</si>
  <si>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</si>
  <si>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</si>
  <si>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</si>
  <si>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</si>
  <si>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</si>
  <si>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</si>
  <si>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</si>
  <si>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</si>
  <si>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</si>
  <si>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</si>
  <si>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</si>
  <si>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</si>
  <si>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</si>
  <si>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</si>
  <si>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</si>
  <si>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</si>
  <si>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</si>
  <si>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</si>
  <si>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</si>
  <si>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</si>
  <si>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</si>
  <si>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</si>
  <si>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</si>
  <si>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</si>
  <si>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</si>
  <si>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</si>
  <si>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</si>
  <si>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</si>
  <si>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</si>
  <si>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</si>
  <si>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</si>
  <si>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</si>
  <si>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</si>
  <si>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</si>
  <si>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</si>
  <si>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</si>
  <si>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</si>
  <si>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</si>
  <si>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</si>
  <si>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</si>
  <si>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</si>
  <si>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</si>
  <si>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</si>
  <si>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</si>
  <si>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</si>
  <si>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</si>
  <si>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</si>
  <si>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</si>
  <si>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</si>
  <si>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</si>
  <si>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</si>
  <si>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</si>
  <si>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</si>
  <si>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</si>
  <si>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</si>
  <si>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</si>
  <si>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</si>
  <si>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</si>
  <si>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</si>
  <si>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</si>
  <si>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</si>
  <si>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</si>
  <si>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</si>
  <si>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</si>
  <si>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</si>
  <si>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</si>
  <si>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</si>
  <si>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</si>
  <si>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</si>
  <si>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</si>
  <si>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</si>
  <si>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</si>
  <si>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</si>
  <si>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</si>
  <si>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</si>
  <si>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</si>
  <si>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</si>
  <si>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</si>
  <si>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</si>
  <si>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</si>
  <si>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</si>
  <si>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</si>
  <si>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</si>
  <si>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</si>
  <si>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</si>
  <si>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</si>
  <si>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</si>
  <si>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</si>
  <si>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</si>
  <si>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</si>
  <si>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</si>
  <si>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</si>
  <si>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</si>
  <si>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</si>
  <si>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</si>
  <si>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</si>
  <si>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</si>
  <si>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</si>
  <si>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</si>
  <si>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</si>
  <si>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</si>
  <si>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</si>
  <si>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</si>
  <si>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</si>
  <si>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</si>
  <si>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</si>
  <si>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</si>
  <si>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</si>
  <si>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</si>
  <si>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</si>
  <si>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</si>
  <si>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</si>
  <si>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</si>
  <si>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</si>
  <si>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</si>
  <si>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</si>
  <si>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</si>
  <si>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</si>
  <si>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</si>
  <si>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</si>
  <si>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</si>
  <si>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</si>
  <si>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</si>
  <si>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</si>
  <si>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</si>
  <si>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</si>
  <si>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</si>
  <si>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</si>
  <si>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</si>
  <si>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</si>
  <si>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</si>
  <si>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</si>
  <si>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</si>
  <si>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</si>
  <si>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</si>
  <si>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</si>
  <si>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</si>
  <si>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</si>
  <si>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</si>
  <si>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</si>
  <si>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</si>
  <si>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</si>
  <si>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</si>
  <si>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</si>
  <si>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</si>
  <si>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</si>
  <si>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</si>
  <si>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</si>
  <si>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</si>
  <si>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</si>
  <si>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</si>
  <si>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</si>
  <si>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</si>
  <si>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</si>
  <si>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</si>
  <si>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</si>
  <si>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</si>
  <si>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</si>
  <si>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</si>
  <si>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</si>
  <si>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</si>
  <si>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</si>
  <si>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</si>
  <si>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</si>
  <si>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</si>
  <si>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</si>
  <si>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</si>
  <si>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</si>
  <si>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</si>
  <si>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</si>
  <si>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</si>
  <si>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</si>
  <si>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</si>
  <si>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</si>
  <si>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</si>
  <si>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</si>
  <si>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</si>
  <si>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</si>
  <si>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</si>
  <si>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</si>
  <si>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</si>
  <si>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</si>
  <si>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</si>
  <si>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</si>
  <si>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</si>
  <si>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</si>
  <si>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</si>
  <si>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</si>
  <si>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</si>
  <si>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</si>
  <si>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</si>
  <si>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</si>
  <si>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</si>
  <si>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</si>
  <si>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</si>
  <si>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</si>
  <si>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</si>
  <si>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</si>
  <si>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</si>
  <si>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</si>
  <si>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</si>
  <si>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</si>
  <si>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</si>
  <si>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</si>
  <si>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</si>
  <si>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</si>
  <si>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</si>
  <si>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</si>
  <si>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</si>
  <si>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</si>
  <si>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</si>
  <si>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</si>
  <si>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</si>
  <si>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</si>
  <si>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</si>
  <si>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</si>
  <si>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</si>
  <si>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</si>
  <si>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</si>
  <si>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</si>
  <si>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</si>
  <si>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</si>
  <si>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</si>
  <si>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</si>
  <si>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</si>
  <si>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</si>
  <si>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</si>
  <si>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</si>
  <si>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</si>
  <si>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</si>
  <si>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</si>
  <si>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</si>
  <si>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</si>
  <si>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</si>
  <si>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</si>
  <si>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</si>
  <si>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</si>
  <si>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</si>
  <si>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</si>
  <si>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</si>
  <si>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</si>
  <si>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</si>
  <si>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</si>
  <si>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</si>
  <si>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</si>
  <si>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</si>
  <si>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</si>
  <si>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</si>
  <si>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</si>
  <si>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</si>
  <si>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</si>
  <si>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</si>
  <si>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</si>
  <si>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</si>
  <si>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</si>
  <si>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</si>
  <si>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</si>
  <si>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</si>
  <si>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</si>
  <si>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</si>
  <si>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</si>
  <si>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</si>
  <si>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</si>
  <si>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</si>
  <si>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</si>
  <si>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</si>
  <si>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</si>
  <si>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</si>
  <si>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</si>
  <si>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</si>
  <si>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</si>
  <si>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</si>
  <si>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</si>
  <si>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</si>
  <si>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</si>
  <si>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</si>
  <si>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</si>
  <si>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</si>
  <si>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</si>
  <si>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</si>
  <si>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</si>
  <si>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</si>
  <si>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</si>
  <si>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</si>
  <si>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</si>
  <si>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</si>
  <si>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</si>
  <si>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</si>
  <si>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</si>
  <si>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</si>
  <si>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</si>
  <si>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</si>
  <si>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</si>
  <si>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</si>
  <si>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</si>
  <si>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</si>
  <si>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</si>
  <si>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</si>
  <si>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</si>
  <si>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</si>
  <si>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</si>
  <si>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</si>
  <si>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</si>
  <si>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</si>
  <si>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</si>
  <si>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</si>
  <si>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</si>
  <si>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</si>
  <si>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</si>
  <si>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</si>
  <si>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</si>
  <si>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</si>
  <si>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</si>
  <si>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</si>
  <si>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</si>
  <si>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</si>
  <si>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</si>
  <si>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</si>
  <si>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</si>
  <si>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</si>
  <si>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</si>
  <si>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</si>
  <si>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</si>
  <si>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</si>
  <si>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</si>
  <si>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</si>
  <si>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</si>
  <si>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</si>
  <si>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</si>
  <si>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</si>
  <si>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</si>
  <si>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</si>
  <si>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</si>
  <si>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</si>
  <si>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</si>
  <si>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</si>
  <si>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</si>
  <si>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</si>
  <si>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</si>
  <si>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</si>
  <si>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</si>
  <si>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</si>
  <si>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</si>
  <si>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</si>
  <si>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</si>
  <si>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</si>
  <si>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</si>
  <si>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</si>
  <si>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</si>
  <si>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</si>
  <si>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</si>
  <si>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</si>
  <si>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</si>
  <si>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</si>
  <si>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</si>
  <si>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</si>
  <si>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</si>
  <si>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</si>
  <si>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</si>
  <si>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</si>
  <si>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</si>
  <si>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</si>
  <si>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</si>
  <si>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</si>
  <si>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</si>
  <si>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</si>
  <si>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</si>
  <si>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</si>
  <si>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</si>
  <si>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</si>
  <si>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</si>
  <si>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</si>
  <si>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</si>
  <si>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</si>
  <si>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</si>
  <si>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</si>
  <si>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</si>
  <si>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</si>
  <si>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</si>
  <si>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</si>
  <si>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</si>
  <si>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</si>
  <si>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</si>
  <si>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</si>
  <si>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</si>
  <si>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</si>
  <si>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</si>
  <si>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</si>
  <si>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</si>
  <si>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</si>
  <si>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</si>
  <si>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</si>
  <si>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</si>
  <si>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</si>
  <si>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</si>
  <si>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</si>
  <si>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</si>
  <si>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</si>
  <si>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</si>
  <si>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</si>
  <si>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</si>
  <si>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</si>
  <si>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</si>
  <si>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</si>
  <si>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</si>
  <si>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</si>
  <si>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</si>
  <si>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</si>
  <si>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</si>
  <si>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</si>
  <si>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</si>
  <si>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</si>
  <si>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</si>
  <si>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</si>
  <si>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</si>
  <si>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</si>
  <si>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</si>
  <si>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</si>
  <si>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</si>
  <si>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</si>
  <si>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</si>
  <si>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</si>
  <si>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</si>
  <si>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</si>
  <si>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</si>
  <si>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</si>
  <si>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</si>
  <si>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</si>
  <si>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</si>
  <si>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</si>
  <si>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</si>
  <si>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</si>
  <si>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</si>
  <si>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</si>
  <si>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</si>
  <si>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</si>
  <si>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</si>
  <si>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</si>
  <si>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</si>
  <si>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</si>
  <si>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</si>
  <si>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</si>
  <si>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</si>
  <si>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</si>
  <si>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</si>
  <si>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</si>
  <si>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</si>
  <si>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</si>
  <si>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</si>
  <si>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</si>
  <si>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</si>
  <si>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</si>
  <si>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</si>
  <si>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</si>
  <si>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</si>
  <si>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</si>
  <si>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</si>
  <si>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</si>
  <si>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</si>
  <si>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</si>
  <si>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</si>
  <si>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</si>
  <si>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</si>
  <si>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</si>
  <si>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</si>
  <si>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</si>
  <si>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</si>
  <si>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</si>
  <si>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</si>
  <si>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</si>
  <si>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</si>
  <si>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</si>
  <si>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</si>
  <si>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</si>
  <si>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</si>
  <si>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</si>
  <si>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</si>
  <si>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</si>
  <si>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</si>
  <si>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</si>
  <si>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</si>
  <si>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</si>
  <si>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</si>
  <si>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</si>
  <si>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</si>
  <si>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</si>
  <si>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</si>
  <si>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</si>
  <si>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</si>
  <si>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</si>
  <si>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</si>
  <si>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</si>
  <si>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</si>
  <si>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</si>
  <si>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</si>
  <si>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</si>
  <si>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</si>
  <si>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</si>
  <si>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</si>
  <si>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</si>
  <si>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</si>
  <si>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</si>
  <si>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</si>
  <si>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</si>
  <si>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</si>
  <si>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</si>
  <si>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</si>
  <si>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</si>
  <si>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</si>
  <si>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</si>
  <si>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</si>
  <si>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</si>
  <si>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</si>
  <si>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</si>
  <si>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</si>
  <si>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</si>
  <si>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</si>
  <si>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</si>
  <si>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</si>
  <si>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</si>
  <si>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</si>
  <si>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</si>
  <si>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</si>
  <si>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</si>
  <si>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</si>
  <si>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</si>
  <si>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</si>
  <si>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</si>
  <si>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</si>
  <si>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</si>
  <si>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</si>
  <si>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</si>
  <si>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</si>
  <si>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</si>
  <si>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</si>
  <si>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</si>
  <si>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</si>
  <si>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</si>
  <si>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</si>
  <si>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</si>
  <si>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</si>
  <si>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</si>
  <si>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</si>
  <si>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</si>
  <si>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</si>
  <si>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</si>
  <si>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</si>
  <si>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</si>
  <si>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</si>
  <si>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</si>
  <si>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</si>
  <si>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</si>
  <si>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</si>
  <si>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</si>
  <si>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</si>
  <si>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</si>
  <si>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</si>
  <si>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</si>
  <si>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</si>
  <si>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</si>
  <si>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</si>
  <si>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</si>
  <si>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</si>
  <si>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</si>
  <si>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</si>
  <si>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</si>
  <si>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</si>
  <si>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</si>
  <si>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</si>
  <si>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</si>
  <si>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</si>
  <si>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</si>
  <si>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</si>
  <si>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</si>
  <si>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</si>
  <si>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</si>
  <si>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</si>
  <si>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</si>
  <si>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</si>
  <si>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</si>
  <si>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</si>
  <si>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</si>
  <si>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</si>
  <si>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</si>
  <si>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</si>
  <si>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</si>
  <si>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</si>
  <si>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</si>
  <si>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</si>
  <si>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</si>
  <si>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</si>
  <si>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</si>
  <si>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</si>
  <si>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</si>
  <si>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</si>
  <si>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</si>
  <si>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</si>
  <si>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</si>
  <si>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</si>
  <si>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</si>
  <si>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</si>
  <si>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</si>
  <si>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</si>
  <si>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</si>
  <si>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</si>
  <si>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</si>
  <si>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</si>
  <si>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</si>
  <si>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</si>
  <si>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</si>
  <si>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</si>
  <si>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</si>
  <si>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</si>
  <si>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</si>
  <si>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</si>
  <si>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</si>
  <si>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</si>
  <si>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</si>
  <si>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</si>
  <si>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</si>
  <si>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</si>
  <si>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</si>
  <si>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</si>
  <si>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</si>
  <si>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</si>
  <si>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</si>
  <si>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</si>
  <si>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</si>
  <si>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</si>
  <si>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</si>
  <si>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</si>
  <si>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</si>
  <si>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</si>
  <si>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</si>
  <si>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</si>
  <si>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</si>
  <si>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</si>
  <si>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</si>
  <si>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</si>
  <si>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</si>
  <si>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</si>
  <si>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</si>
  <si>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</si>
  <si>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</si>
  <si>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</si>
  <si>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</si>
  <si>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</si>
  <si>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</si>
  <si>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</si>
  <si>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</si>
  <si>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</si>
  <si>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</si>
  <si>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</si>
  <si>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</si>
  <si>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</si>
  <si>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</si>
  <si>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</si>
  <si>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</si>
  <si>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</si>
  <si>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</si>
  <si>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</si>
  <si>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</si>
  <si>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</si>
  <si>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</si>
  <si>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</si>
  <si>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</si>
  <si>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</si>
  <si>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</si>
  <si>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</si>
  <si>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</si>
  <si>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</si>
  <si>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</si>
  <si>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</si>
  <si>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</si>
  <si>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</si>
  <si>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</si>
  <si>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</si>
  <si>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</si>
  <si>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</si>
  <si>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</si>
  <si>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</si>
  <si>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</si>
  <si>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</si>
  <si>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</si>
  <si>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</si>
  <si>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</si>
  <si>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</si>
  <si>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</si>
  <si>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</si>
  <si>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</si>
  <si>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</si>
  <si>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</si>
  <si>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</si>
  <si>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</si>
  <si>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</si>
  <si>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</si>
  <si>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</si>
  <si>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</si>
  <si>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</si>
  <si>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</si>
  <si>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</si>
  <si>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</si>
  <si>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</si>
  <si>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</si>
  <si>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</si>
  <si>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</si>
  <si>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</si>
  <si>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</si>
  <si>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</si>
  <si>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</si>
  <si>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</si>
  <si>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</si>
  <si>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</si>
  <si>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</si>
  <si>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</si>
  <si>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</si>
  <si>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</si>
  <si>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</si>
  <si>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</si>
  <si>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</si>
  <si>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</si>
  <si>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</si>
  <si>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</si>
  <si>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</si>
  <si>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</si>
  <si>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</si>
  <si>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</si>
  <si>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</si>
  <si>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</si>
  <si>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</si>
  <si>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</si>
  <si>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</si>
  <si>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</si>
  <si>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</si>
  <si>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</si>
  <si>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</si>
  <si>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</si>
  <si>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</si>
  <si>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</si>
  <si>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</si>
  <si>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</si>
  <si>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</si>
  <si>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</si>
  <si>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</si>
  <si>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</si>
  <si>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</si>
  <si>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</si>
  <si>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</si>
  <si>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</si>
  <si>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</si>
  <si>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</si>
  <si>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</si>
  <si>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</si>
  <si>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</si>
  <si>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</si>
  <si>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</si>
  <si>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</si>
  <si>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</si>
  <si>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</si>
  <si>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</si>
  <si>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</si>
  <si>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</si>
  <si>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</si>
  <si>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</si>
  <si>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</si>
  <si>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</si>
  <si>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</si>
  <si>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</si>
  <si>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</si>
  <si>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</si>
  <si>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</si>
  <si>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</si>
  <si>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</si>
  <si>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</si>
  <si>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</si>
  <si>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</si>
  <si>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</si>
  <si>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</si>
  <si>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</si>
  <si>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</si>
  <si>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</si>
  <si>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</si>
  <si>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</si>
  <si>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</si>
  <si>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</si>
  <si>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</si>
  <si>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</si>
  <si>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</si>
  <si>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</si>
  <si>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</si>
  <si>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</si>
  <si>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</si>
  <si>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</si>
  <si>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</si>
  <si>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</si>
  <si>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</si>
  <si>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</si>
  <si>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</si>
  <si>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</si>
  <si>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</si>
  <si>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</si>
  <si>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</si>
  <si>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</si>
  <si>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</si>
  <si>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</si>
  <si>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</si>
  <si>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</si>
  <si>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</si>
  <si>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</si>
  <si>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</si>
  <si>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</si>
  <si>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</si>
  <si>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</si>
  <si>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</si>
  <si>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</si>
  <si>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</si>
  <si>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</si>
  <si>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</si>
  <si>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</si>
  <si>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</si>
  <si>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</si>
  <si>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</si>
  <si>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</si>
  <si>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</si>
  <si>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</si>
  <si>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</si>
  <si>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</si>
  <si>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</si>
  <si>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</si>
  <si>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</si>
  <si>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</si>
  <si>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</si>
  <si>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</si>
  <si>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</si>
  <si>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</si>
  <si>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</si>
  <si>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</si>
  <si>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</si>
  <si>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</si>
  <si>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</si>
  <si>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</si>
  <si>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</si>
  <si>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</si>
  <si>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</si>
  <si>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</si>
  <si>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</si>
  <si>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</si>
  <si>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</si>
  <si>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</si>
  <si>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</si>
  <si>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</si>
  <si>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</si>
  <si>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</si>
  <si>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</si>
  <si>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</si>
  <si>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</si>
  <si>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</si>
  <si>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</si>
  <si>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</si>
  <si>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</si>
  <si>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</si>
  <si>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</si>
  <si>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</si>
  <si>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</si>
  <si>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</si>
  <si>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</si>
  <si>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</si>
  <si>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</si>
  <si>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</si>
  <si>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</si>
  <si>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</si>
  <si>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</si>
  <si>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</si>
  <si>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</si>
  <si>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</si>
  <si>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</si>
  <si>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</si>
  <si>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</si>
  <si>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</si>
  <si>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</si>
  <si>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</si>
  <si>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</si>
  <si>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</si>
  <si>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</si>
  <si>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</si>
  <si>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</si>
  <si>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</si>
  <si>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</si>
  <si>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</si>
  <si>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</si>
  <si>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</si>
  <si>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</si>
  <si>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</si>
  <si>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</si>
  <si>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</si>
  <si>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</si>
  <si>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</si>
  <si>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</si>
  <si>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</si>
  <si>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</si>
  <si>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</si>
  <si>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</si>
  <si>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</si>
  <si>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</si>
  <si>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</si>
  <si>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</si>
  <si>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</si>
  <si>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</si>
  <si>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</si>
  <si>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</si>
  <si>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</si>
  <si>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</si>
  <si>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</si>
  <si>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</si>
  <si>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</si>
  <si>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</si>
  <si>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</si>
  <si>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</si>
  <si>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</si>
  <si>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</si>
  <si>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</si>
  <si>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</si>
  <si>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</si>
  <si>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</si>
  <si>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</si>
  <si>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</si>
  <si>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</si>
  <si>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</si>
  <si>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</si>
  <si>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</si>
  <si>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</si>
  <si>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</si>
  <si>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</si>
  <si>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</si>
  <si>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</si>
  <si>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</si>
  <si>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</si>
  <si>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</si>
  <si>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</si>
  <si>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</si>
  <si>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</si>
  <si>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</si>
  <si>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</si>
  <si>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</si>
  <si>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</si>
  <si>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</si>
  <si>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</si>
  <si>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</si>
  <si>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</si>
  <si>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</si>
  <si>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</si>
  <si>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</si>
  <si>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</si>
  <si>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</si>
  <si>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</si>
  <si>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</si>
  <si>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</si>
  <si>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</si>
  <si>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</si>
  <si>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</si>
  <si>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</si>
  <si>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</si>
  <si>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</si>
  <si>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</si>
  <si>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</si>
  <si>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</si>
  <si>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</si>
  <si>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</si>
  <si>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</si>
  <si>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</si>
  <si>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</si>
  <si>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</si>
  <si>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</si>
  <si>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</si>
  <si>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</si>
  <si>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</si>
  <si>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</si>
  <si>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</si>
  <si>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</si>
  <si>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</si>
  <si>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</si>
  <si>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</si>
  <si>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</si>
  <si>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</si>
  <si>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</si>
  <si>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</si>
  <si>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</si>
  <si>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</si>
  <si>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</si>
  <si>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</si>
  <si>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</si>
  <si>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</si>
  <si>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</si>
  <si>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</si>
  <si>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</si>
  <si>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</si>
  <si>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</si>
  <si>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</si>
  <si>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</si>
  <si>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</si>
  <si>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</si>
  <si>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</si>
  <si>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</si>
  <si>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</si>
  <si>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</si>
  <si>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</si>
  <si>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</si>
  <si>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</si>
  <si>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</si>
  <si>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</si>
  <si>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</si>
  <si>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</si>
  <si>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</si>
  <si>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</si>
  <si>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</si>
  <si>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</si>
  <si>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</si>
  <si>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</si>
  <si>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</si>
  <si>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</si>
  <si>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</si>
  <si>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</si>
  <si>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</si>
  <si>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</si>
  <si>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</si>
  <si>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</si>
  <si>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</si>
  <si>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</si>
  <si>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</si>
  <si>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</si>
  <si>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</si>
  <si>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</si>
  <si>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</si>
  <si>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</si>
  <si>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</si>
  <si>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</si>
  <si>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</si>
  <si>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</si>
  <si>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</si>
  <si>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</si>
  <si>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</si>
  <si>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</si>
  <si>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</si>
  <si>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</si>
  <si>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</si>
  <si>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</si>
  <si>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</si>
  <si>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</si>
  <si>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</si>
  <si>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</si>
  <si>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</si>
  <si>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</si>
  <si>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</si>
  <si>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</si>
  <si>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</si>
  <si>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</si>
  <si>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</si>
  <si>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</si>
  <si>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</si>
  <si>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</si>
  <si>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</si>
  <si>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</si>
  <si>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</si>
  <si>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</si>
  <si>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</si>
  <si>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</si>
  <si>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</si>
  <si>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</si>
  <si>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</si>
  <si>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</si>
  <si>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</si>
  <si>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</si>
  <si>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</si>
  <si>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</si>
  <si>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</si>
  <si>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</si>
  <si>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</si>
  <si>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</si>
  <si>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</si>
  <si>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</si>
  <si>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</si>
  <si>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</si>
  <si>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</si>
  <si>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</si>
  <si>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</si>
  <si>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</si>
  <si>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</si>
  <si>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</si>
  <si>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</si>
  <si>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</si>
  <si>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</si>
  <si>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</si>
  <si>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</si>
  <si>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</si>
  <si>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</si>
  <si>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</si>
  <si>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</si>
  <si>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</si>
  <si>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</si>
  <si>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</si>
  <si>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</si>
  <si>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</si>
  <si>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</si>
  <si>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</si>
  <si>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</si>
  <si>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</si>
  <si>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</si>
  <si>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</si>
  <si>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</si>
  <si>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</si>
  <si>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</si>
  <si>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</si>
  <si>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</si>
  <si>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</si>
  <si>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</si>
  <si>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</si>
  <si>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</si>
  <si>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</si>
  <si>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</si>
  <si>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</si>
  <si>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</si>
  <si>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</si>
  <si>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</si>
  <si>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</si>
  <si>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</si>
  <si>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</si>
  <si>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</si>
  <si>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</si>
  <si>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</si>
  <si>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</si>
  <si>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</si>
  <si>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</si>
  <si>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</si>
  <si>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</si>
  <si>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</si>
  <si>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</si>
  <si>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</si>
  <si>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</si>
  <si>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</si>
  <si>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</si>
  <si>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</si>
  <si>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</si>
  <si>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</si>
  <si>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</si>
  <si>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</si>
  <si>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</si>
  <si>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</si>
  <si>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</si>
  <si>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</si>
  <si>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</si>
  <si>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</si>
  <si>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</si>
  <si>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</si>
  <si>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</si>
  <si>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</si>
  <si>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</si>
  <si>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</si>
  <si>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</si>
  <si>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</si>
  <si>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</si>
  <si>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</si>
  <si>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</si>
  <si>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</si>
  <si>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</si>
  <si>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</si>
  <si>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</si>
  <si>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</si>
  <si>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</si>
  <si>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</si>
  <si>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</si>
  <si>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</si>
  <si>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</si>
  <si>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</si>
  <si>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</si>
  <si>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</si>
  <si>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</si>
  <si>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</si>
  <si>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</si>
  <si>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</si>
  <si>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</si>
  <si>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</si>
  <si>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</si>
  <si>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</si>
  <si>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</si>
  <si>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</si>
  <si>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</si>
  <si>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</si>
  <si>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</si>
  <si>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</si>
  <si>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</si>
  <si>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</si>
  <si>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</si>
  <si>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</si>
  <si>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</si>
  <si>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</si>
  <si>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</si>
  <si>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</si>
  <si>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</si>
  <si>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</si>
  <si>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</si>
  <si>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</si>
  <si>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</si>
  <si>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</si>
  <si>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</si>
  <si>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</si>
  <si>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</si>
  <si>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</si>
  <si>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</si>
  <si>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</si>
  <si>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</si>
  <si>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</si>
  <si>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</si>
  <si>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</si>
  <si>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</si>
  <si>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</si>
  <si>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</si>
  <si>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</si>
  <si>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</si>
  <si>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</si>
  <si>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</si>
  <si>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</si>
  <si>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</si>
  <si>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</si>
  <si>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</si>
  <si>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</si>
  <si>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</si>
  <si>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</si>
  <si>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</si>
  <si>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</si>
  <si>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</si>
  <si>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</si>
  <si>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</si>
  <si>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</si>
  <si>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</si>
  <si>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</si>
  <si>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</si>
  <si>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</si>
  <si>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</si>
  <si>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</si>
  <si>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</si>
  <si>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</si>
  <si>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</si>
  <si>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</si>
  <si>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</si>
  <si>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</si>
  <si>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</si>
  <si>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</si>
  <si>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</si>
  <si>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</si>
  <si>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</si>
  <si>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</si>
  <si>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</si>
  <si>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</si>
  <si>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</si>
  <si>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</si>
  <si>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</si>
  <si>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</si>
  <si>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</si>
  <si>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</si>
  <si>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</si>
  <si>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</si>
  <si>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</si>
  <si>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</si>
  <si>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</si>
  <si>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</si>
  <si>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</si>
  <si>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</si>
  <si>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</si>
  <si>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</si>
  <si>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</si>
  <si>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</si>
  <si>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</si>
  <si>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</si>
  <si>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</si>
  <si>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</si>
  <si>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</si>
  <si>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</si>
  <si>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</si>
  <si>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</si>
  <si>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</si>
  <si>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</si>
  <si>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</si>
  <si>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</si>
  <si>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</si>
  <si>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</si>
  <si>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</si>
  <si>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</si>
  <si>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</si>
  <si>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</si>
  <si>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</si>
  <si>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</si>
  <si>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</si>
  <si>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</si>
  <si>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</si>
  <si>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</si>
  <si>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</si>
  <si>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</si>
  <si>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</si>
  <si>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</si>
  <si>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</si>
  <si>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</si>
  <si>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</si>
  <si>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</si>
  <si>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</si>
  <si>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</si>
  <si>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</si>
  <si>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</si>
  <si>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</si>
  <si>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</si>
  <si>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</si>
  <si>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</si>
  <si>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</si>
  <si>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</si>
  <si>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</si>
  <si>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</si>
  <si>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</si>
  <si>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</si>
  <si>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</si>
  <si>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</si>
  <si>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</si>
  <si>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</si>
  <si>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</si>
  <si>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</si>
  <si>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</si>
  <si>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</si>
  <si>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</si>
  <si>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</si>
  <si>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</si>
  <si>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</si>
  <si>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</si>
  <si>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</si>
  <si>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</si>
  <si>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</si>
  <si>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</si>
  <si>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</si>
  <si>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</si>
  <si>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</si>
  <si>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</si>
  <si>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</si>
  <si>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</si>
  <si>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</si>
  <si>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</si>
  <si>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</si>
  <si>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</si>
  <si>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</si>
  <si>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</si>
  <si>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</si>
  <si>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</si>
  <si>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</si>
  <si>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</si>
  <si>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</si>
  <si>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</si>
  <si>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</si>
  <si>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</si>
  <si>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</si>
  <si>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</si>
  <si>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</si>
  <si>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</si>
  <si>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</si>
  <si>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</si>
  <si>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</si>
  <si>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</si>
  <si>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</si>
  <si>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</si>
  <si>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</si>
  <si>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</si>
  <si>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</si>
  <si>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</si>
  <si>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</si>
  <si>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</si>
  <si>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</si>
  <si>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</si>
  <si>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</si>
  <si>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</si>
  <si>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</si>
  <si>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</si>
  <si>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</si>
  <si>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</si>
  <si>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</si>
  <si>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</si>
  <si>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</si>
  <si>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</si>
  <si>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</si>
  <si>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</si>
  <si>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</si>
  <si>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</si>
  <si>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</si>
  <si>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</si>
  <si>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</si>
  <si>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</si>
  <si>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</si>
  <si>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</si>
  <si>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</si>
  <si>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</si>
  <si>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</si>
  <si>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</si>
  <si>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</si>
  <si>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</si>
  <si>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</si>
  <si>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</si>
  <si>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</si>
  <si>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</si>
  <si>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</si>
  <si>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</si>
  <si>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</si>
  <si>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</si>
  <si>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</si>
  <si>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</si>
  <si>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</si>
  <si>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</si>
  <si>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</si>
  <si>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</si>
  <si>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</si>
  <si>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</si>
  <si>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</si>
  <si>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</si>
  <si>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</si>
  <si>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</si>
  <si>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</si>
  <si>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</si>
  <si>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</si>
  <si>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</si>
  <si>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</si>
  <si>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</si>
  <si>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</si>
  <si>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</si>
  <si>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</si>
  <si>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</si>
  <si>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</si>
  <si>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</si>
  <si>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</si>
  <si>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</si>
  <si>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</si>
  <si>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</si>
  <si>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</si>
  <si>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</si>
  <si>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</si>
  <si>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</si>
  <si>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</si>
  <si>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</si>
  <si>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</si>
  <si>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</si>
  <si>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</si>
  <si>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</si>
  <si>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</si>
  <si>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</si>
  <si>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</si>
  <si>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</si>
  <si>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</si>
  <si>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</si>
  <si>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</si>
  <si>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</si>
  <si>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</si>
  <si>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</si>
  <si>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</si>
  <si>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</si>
  <si>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</si>
  <si>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</si>
  <si>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</si>
  <si>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</si>
  <si>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</si>
  <si>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</si>
  <si>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</si>
  <si>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</si>
  <si>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</si>
  <si>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</si>
  <si>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</si>
  <si>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</si>
  <si>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</si>
  <si>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</si>
  <si>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</si>
  <si>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</si>
  <si>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</si>
  <si>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</si>
  <si>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</si>
  <si>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</si>
  <si>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</si>
  <si>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</si>
  <si>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</si>
  <si>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</si>
  <si>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</si>
  <si>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</si>
  <si>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</si>
  <si>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</si>
  <si>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</si>
  <si>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</si>
  <si>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</si>
  <si>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</si>
  <si>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</si>
  <si>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</si>
  <si>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</si>
  <si>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</si>
  <si>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</si>
  <si>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</si>
  <si>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</si>
  <si>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</si>
  <si>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</si>
  <si>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</si>
  <si>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</si>
  <si>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</si>
  <si>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</si>
  <si>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</si>
  <si>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</si>
  <si>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</si>
  <si>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</si>
  <si>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</si>
  <si>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</si>
  <si>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</si>
  <si>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</si>
  <si>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</si>
  <si>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</si>
  <si>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</si>
  <si>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</si>
  <si>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</si>
  <si>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</si>
  <si>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</si>
  <si>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</si>
  <si>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</si>
  <si>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</si>
  <si>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</si>
  <si>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</si>
  <si>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</si>
  <si>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</si>
  <si>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</si>
  <si>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</si>
  <si>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</si>
  <si>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</si>
  <si>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</si>
  <si>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</si>
  <si>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</si>
  <si>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</si>
  <si>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</si>
  <si>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</si>
  <si>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</si>
  <si>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</si>
  <si>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</si>
  <si>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</si>
  <si>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</si>
  <si>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</si>
  <si>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</si>
  <si>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</si>
  <si>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</si>
  <si>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</si>
  <si>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</si>
  <si>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</si>
  <si>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</si>
  <si>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</si>
  <si>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</si>
  <si>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</si>
  <si>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</si>
  <si>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</si>
  <si>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</si>
  <si>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</si>
  <si>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</si>
  <si>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</si>
  <si>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</si>
  <si>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</si>
  <si>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</si>
  <si>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</si>
  <si>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</si>
  <si>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</si>
  <si>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</si>
  <si>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</si>
  <si>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</si>
  <si>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</si>
  <si>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</si>
  <si>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</si>
  <si>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</si>
  <si>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</si>
  <si>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</si>
  <si>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</si>
  <si>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</si>
  <si>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</si>
  <si>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</si>
  <si>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</si>
  <si>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</si>
  <si>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</si>
  <si>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</si>
  <si>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</si>
  <si>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</si>
  <si>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</si>
  <si>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</si>
  <si>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</si>
  <si>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</si>
  <si>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</si>
  <si>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</si>
  <si>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</si>
  <si>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</si>
  <si>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</si>
  <si>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</si>
  <si>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</si>
  <si>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</si>
  <si>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</si>
  <si>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</si>
  <si>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</si>
  <si>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</si>
  <si>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</si>
  <si>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</si>
  <si>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</si>
  <si>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</si>
  <si>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</si>
  <si>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</si>
  <si>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</si>
  <si>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</si>
  <si>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</si>
  <si>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</si>
  <si>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</si>
  <si>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</si>
  <si>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</si>
  <si>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</si>
  <si>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</si>
  <si>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</si>
  <si>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</si>
  <si>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</si>
  <si>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</si>
  <si>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</si>
  <si>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</si>
  <si>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</si>
  <si>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</si>
  <si>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</si>
  <si>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</si>
  <si>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</si>
  <si>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</si>
  <si>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</si>
  <si>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</si>
  <si>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</si>
  <si>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</si>
  <si>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</si>
  <si>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</si>
  <si>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</si>
  <si>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</si>
  <si>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</si>
  <si>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</si>
  <si>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</si>
  <si>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</si>
  <si>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</si>
  <si>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</si>
  <si>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</si>
  <si>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</si>
  <si>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</si>
  <si>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</si>
  <si>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</si>
  <si>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</si>
  <si>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</si>
  <si>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</si>
  <si>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</si>
  <si>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</si>
  <si>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</si>
  <si>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</si>
  <si>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</si>
  <si>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</si>
  <si>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</si>
  <si>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</si>
  <si>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</si>
  <si>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</si>
  <si>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</si>
  <si>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</si>
  <si>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</si>
  <si>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</si>
  <si>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</si>
  <si>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</si>
  <si>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</si>
  <si>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</si>
  <si>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</si>
  <si>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</si>
  <si>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</si>
  <si>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</si>
  <si>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</si>
  <si>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</si>
  <si>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</si>
  <si>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</si>
  <si>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</si>
  <si>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</si>
  <si>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</si>
  <si>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</si>
  <si>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</si>
  <si>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</si>
  <si>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</si>
  <si>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</si>
  <si>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</si>
  <si>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</si>
  <si>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</si>
  <si>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</si>
  <si>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</si>
  <si>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</si>
  <si>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</si>
  <si>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</si>
  <si>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</si>
  <si>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</si>
  <si>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</si>
  <si>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</si>
  <si>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</si>
  <si>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</si>
  <si>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</si>
  <si>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</si>
  <si>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</si>
  <si>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</si>
  <si>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</si>
  <si>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</si>
  <si>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</si>
  <si>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</si>
  <si>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</si>
  <si>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</si>
  <si>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</si>
  <si>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</si>
  <si>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</si>
  <si>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</si>
  <si>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</si>
  <si>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</si>
  <si>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</si>
  <si>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</si>
  <si>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</si>
  <si>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</si>
  <si>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</si>
  <si>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</si>
  <si>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</si>
  <si>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</si>
  <si>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</si>
  <si>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</si>
  <si>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</si>
  <si>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</si>
  <si>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</si>
  <si>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</si>
  <si>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</si>
  <si>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</si>
  <si>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</si>
  <si>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</si>
  <si>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</si>
  <si>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</si>
  <si>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</si>
  <si>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</si>
  <si>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</si>
  <si>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</si>
  <si>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</si>
  <si>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</si>
  <si>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</si>
  <si>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</si>
  <si>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</si>
  <si>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</si>
  <si>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</si>
  <si>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</si>
  <si>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</si>
  <si>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</si>
  <si>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</si>
  <si>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</si>
  <si>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</si>
  <si>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</si>
  <si>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</si>
  <si>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</si>
  <si>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</si>
  <si>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</si>
  <si>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</si>
  <si>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</si>
  <si>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</si>
  <si>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</si>
  <si>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</si>
  <si>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</si>
  <si>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</si>
  <si>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</si>
  <si>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</si>
  <si>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</si>
  <si>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</si>
  <si>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</si>
  <si>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</si>
  <si>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</si>
  <si>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</si>
  <si>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</si>
  <si>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</si>
  <si>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</si>
  <si>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</si>
  <si>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</si>
  <si>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</si>
  <si>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</si>
  <si>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</si>
  <si>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</si>
  <si>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</si>
  <si>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</si>
  <si>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</si>
  <si>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</si>
  <si>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</si>
  <si>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</si>
  <si>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</si>
  <si>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</si>
  <si>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</si>
  <si>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</si>
  <si>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</si>
  <si>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</si>
  <si>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</si>
  <si>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</si>
  <si>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</si>
  <si>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</si>
  <si>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</si>
  <si>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</si>
  <si>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</si>
  <si>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</si>
  <si>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</si>
  <si>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</si>
  <si>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</si>
  <si>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</si>
  <si>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</si>
  <si>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</si>
  <si>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</si>
  <si>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</si>
  <si>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</si>
  <si>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</si>
  <si>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</si>
  <si>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</si>
  <si>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</si>
  <si>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</si>
  <si>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</si>
  <si>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</si>
  <si>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</si>
  <si>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</si>
  <si>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</si>
  <si>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</si>
  <si>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</si>
  <si>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</si>
  <si>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</si>
  <si>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</si>
  <si>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</si>
  <si>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</si>
  <si>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</si>
  <si>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</si>
  <si>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</si>
  <si>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</si>
  <si>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</si>
  <si>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</si>
  <si>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</si>
  <si>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</si>
  <si>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</si>
  <si>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</si>
  <si>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</si>
  <si>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</si>
  <si>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</si>
  <si>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</si>
  <si>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</si>
  <si>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</si>
  <si>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</si>
  <si>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</si>
  <si>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</si>
  <si>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</si>
  <si>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</si>
  <si>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</si>
  <si>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</si>
  <si>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</si>
  <si>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</si>
  <si>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</si>
  <si>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</si>
  <si>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</si>
  <si>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</si>
  <si>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</si>
  <si>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</si>
  <si>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</si>
  <si>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</si>
  <si>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</si>
  <si>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</si>
  <si>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</si>
  <si>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</si>
  <si>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</si>
  <si>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</si>
  <si>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</si>
  <si>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</si>
  <si>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</si>
  <si>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</si>
  <si>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</si>
  <si>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</si>
  <si>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</si>
  <si>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</si>
  <si>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</si>
  <si>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</si>
  <si>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</si>
  <si>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</si>
  <si>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</si>
  <si>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</si>
  <si>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</si>
  <si>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</si>
  <si>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</si>
  <si>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</si>
  <si>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</si>
  <si>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</si>
  <si>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</si>
  <si>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</si>
  <si>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</si>
  <si>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</si>
  <si>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</si>
  <si>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</si>
  <si>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</si>
  <si>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</si>
  <si>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</si>
  <si>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</si>
  <si>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</si>
  <si>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</si>
  <si>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</si>
  <si>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</si>
  <si>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</si>
  <si>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</si>
  <si>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</si>
  <si>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</si>
  <si>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</si>
  <si>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</si>
  <si>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</si>
  <si>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</si>
  <si>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</si>
  <si>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</si>
  <si>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</si>
  <si>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</si>
  <si>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</si>
  <si>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</si>
  <si>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</si>
  <si>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</si>
  <si>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</si>
  <si>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</si>
  <si>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</si>
  <si>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</si>
  <si>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</si>
  <si>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</si>
  <si>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</si>
  <si>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</si>
  <si>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</si>
  <si>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</si>
  <si>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</si>
  <si>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</si>
  <si>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</si>
  <si>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</si>
  <si>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</si>
  <si>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</si>
  <si>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</si>
  <si>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</si>
  <si>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</si>
  <si>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</si>
  <si>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</si>
  <si>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</si>
  <si>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</si>
  <si>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</si>
  <si>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</si>
  <si>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</si>
  <si>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</si>
  <si>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</si>
  <si>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</si>
  <si>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</si>
  <si>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</si>
  <si>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</si>
  <si>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</si>
  <si>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</si>
  <si>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</si>
  <si>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</si>
  <si>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</si>
  <si>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</si>
  <si>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</si>
  <si>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</si>
  <si>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</si>
  <si>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</si>
  <si>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</si>
  <si>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</si>
  <si>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</si>
  <si>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</si>
  <si>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</si>
  <si>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</si>
  <si>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</si>
  <si>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</si>
  <si>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</si>
  <si>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</si>
  <si>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</si>
  <si>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</si>
  <si>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</si>
  <si>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</si>
  <si>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</si>
  <si>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</si>
  <si>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</si>
  <si>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</si>
  <si>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</si>
  <si>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</si>
  <si>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</si>
  <si>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</si>
  <si>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</si>
  <si>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</si>
  <si>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</si>
  <si>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</si>
  <si>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</si>
  <si>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</si>
  <si>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</si>
  <si>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</si>
  <si>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</si>
  <si>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</si>
  <si>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</si>
  <si>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</si>
  <si>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</si>
  <si>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</si>
  <si>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</si>
  <si>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</si>
  <si>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</si>
  <si>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</si>
  <si>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</si>
  <si>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</si>
  <si>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</si>
  <si>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</si>
  <si>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</si>
  <si>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</si>
  <si>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</si>
  <si>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</si>
  <si>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</si>
  <si>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</si>
  <si>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</si>
  <si>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</si>
  <si>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</si>
  <si>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</si>
  <si>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</si>
  <si>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</si>
  <si>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</si>
  <si>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</si>
  <si>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</si>
  <si>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</si>
  <si>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</si>
  <si>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</si>
  <si>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</si>
  <si>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</si>
  <si>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</si>
  <si>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</si>
  <si>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</si>
  <si>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</si>
  <si>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</si>
  <si>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</si>
  <si>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</si>
  <si>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</si>
  <si>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</si>
  <si>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</si>
  <si>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</si>
  <si>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</si>
  <si>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</si>
  <si>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</si>
  <si>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</si>
  <si>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</si>
  <si>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</si>
  <si>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</si>
  <si>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</si>
  <si>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</si>
  <si>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</si>
  <si>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</si>
  <si>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</si>
  <si>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</si>
  <si>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</si>
  <si>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</si>
  <si>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</si>
  <si>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</si>
  <si>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</si>
  <si>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</si>
  <si>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</si>
  <si>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</si>
  <si>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</si>
  <si>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</si>
  <si>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</si>
  <si>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</si>
  <si>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</si>
  <si>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</si>
  <si>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</si>
  <si>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</si>
  <si>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</si>
  <si>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</si>
  <si>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</si>
  <si>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</si>
  <si>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</si>
  <si>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</si>
  <si>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</si>
  <si>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</si>
  <si>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</si>
  <si>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</si>
  <si>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</si>
  <si>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</si>
  <si>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</si>
  <si>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</si>
  <si>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</si>
  <si>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</si>
  <si>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</si>
  <si>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</si>
  <si>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</si>
  <si>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</si>
  <si>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</si>
  <si>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</si>
  <si>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</si>
  <si>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</si>
  <si>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</si>
  <si>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</si>
  <si>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</si>
  <si>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</si>
  <si>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</si>
  <si>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</si>
  <si>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</si>
  <si>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</si>
  <si>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</si>
  <si>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</si>
  <si>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</si>
  <si>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</si>
  <si>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</si>
  <si>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</si>
  <si>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</si>
  <si>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</si>
  <si>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</si>
  <si>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</si>
  <si>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</si>
  <si>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</si>
  <si>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</si>
  <si>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</si>
  <si>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</si>
  <si>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</si>
  <si>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</si>
  <si>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</si>
  <si>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</si>
  <si>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</si>
  <si>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</si>
  <si>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</si>
  <si>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</si>
  <si>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</si>
  <si>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</si>
  <si>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</si>
  <si>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</si>
  <si>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</si>
  <si>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</si>
  <si>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</si>
  <si>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</si>
  <si>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</si>
  <si>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</si>
  <si>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</si>
  <si>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</si>
  <si>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</si>
  <si>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</si>
  <si>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</si>
  <si>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</si>
  <si>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</si>
  <si>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</si>
  <si>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</si>
  <si>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</si>
  <si>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</si>
  <si>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</si>
  <si>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</si>
  <si>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</si>
  <si>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</si>
  <si>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</si>
  <si>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</si>
  <si>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</si>
  <si>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</si>
  <si>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</si>
  <si>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</si>
  <si>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</si>
  <si>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</si>
  <si>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</si>
  <si>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</si>
  <si>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</si>
  <si>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</si>
  <si>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</si>
  <si>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</si>
  <si>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</si>
  <si>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</si>
  <si>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</si>
  <si>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</si>
  <si>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</si>
  <si>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</si>
  <si>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</si>
  <si>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</si>
  <si>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</si>
  <si>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</si>
  <si>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</si>
  <si>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</si>
  <si>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</si>
  <si>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</si>
  <si>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</si>
  <si>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</si>
  <si>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</si>
  <si>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</si>
  <si>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</si>
  <si>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</si>
  <si>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</si>
  <si>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</si>
  <si>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</si>
  <si>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</si>
  <si>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</si>
  <si>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</si>
  <si>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</si>
  <si>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</si>
  <si>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</si>
  <si>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</si>
  <si>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</si>
  <si>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</si>
  <si>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</si>
  <si>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</si>
  <si>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</si>
  <si>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</si>
  <si>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</si>
  <si>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</si>
  <si>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</si>
  <si>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</si>
  <si>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</si>
  <si>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</si>
  <si>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</si>
  <si>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</si>
  <si>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</si>
  <si>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</si>
  <si>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</si>
  <si>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</si>
  <si>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</si>
  <si>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</si>
  <si>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</si>
  <si>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</si>
  <si>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</si>
  <si>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</si>
  <si>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</si>
  <si>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</si>
  <si>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</si>
  <si>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</si>
  <si>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</si>
  <si>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</si>
  <si>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</si>
  <si>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</si>
  <si>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</si>
  <si>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</si>
  <si>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</si>
  <si>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</si>
  <si>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</si>
  <si>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</si>
  <si>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</si>
  <si>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</si>
  <si>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</si>
  <si>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</si>
  <si>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</si>
  <si>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</si>
  <si>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</si>
  <si>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</si>
  <si>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</si>
  <si>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</si>
  <si>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</si>
  <si>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</si>
  <si>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</si>
  <si>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</si>
  <si>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</si>
  <si>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</si>
  <si>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</si>
  <si>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</si>
  <si>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</si>
  <si>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</si>
  <si>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</si>
  <si>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</si>
  <si>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</si>
  <si>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</si>
  <si>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</si>
  <si>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</si>
  <si>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</si>
  <si>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</si>
  <si>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</si>
  <si>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</si>
  <si>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</si>
  <si>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</si>
  <si>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</si>
  <si>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</si>
  <si>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</si>
  <si>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</si>
  <si>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</si>
  <si>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</si>
  <si>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</si>
  <si>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</si>
  <si>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</si>
  <si>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</si>
  <si>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</si>
  <si>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</si>
  <si>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</si>
  <si>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</si>
  <si>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</si>
  <si>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</si>
  <si>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</si>
  <si>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</si>
  <si>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</si>
  <si>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</si>
  <si>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</si>
  <si>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</si>
  <si>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</si>
  <si>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</si>
  <si>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</si>
  <si>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</si>
  <si>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</si>
  <si>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</si>
  <si>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</si>
  <si>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</si>
  <si>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</si>
  <si>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</si>
  <si>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</si>
  <si>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</si>
  <si>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</si>
  <si>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</si>
  <si>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</si>
  <si>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</si>
  <si>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</si>
  <si>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</si>
  <si>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</si>
  <si>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</si>
  <si>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</si>
  <si>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</si>
  <si>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</si>
  <si>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</si>
  <si>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</si>
  <si>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</si>
  <si>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</si>
  <si>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</si>
  <si>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</si>
  <si>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</si>
  <si>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</si>
  <si>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</si>
  <si>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</si>
  <si>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</si>
  <si>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</si>
  <si>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</si>
  <si>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</si>
  <si>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</si>
  <si>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</si>
  <si>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</si>
  <si>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</si>
  <si>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</si>
  <si>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</si>
  <si>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</si>
  <si>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</si>
  <si>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</si>
  <si>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</si>
  <si>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</si>
  <si>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</si>
  <si>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</si>
  <si>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</si>
  <si>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</si>
  <si>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</si>
  <si>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</si>
  <si>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</si>
  <si>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</si>
  <si>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</si>
  <si>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</si>
  <si>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</si>
  <si>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</si>
  <si>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</si>
  <si>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</si>
  <si>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</si>
  <si>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</si>
  <si>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</si>
  <si>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</si>
  <si>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</si>
  <si>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</si>
  <si>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</si>
  <si>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</si>
  <si>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</si>
  <si>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</si>
  <si>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</si>
  <si>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</si>
  <si>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</si>
  <si>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</si>
  <si>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</si>
  <si>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</si>
  <si>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</si>
  <si>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</si>
  <si>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</si>
  <si>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</si>
  <si>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</si>
  <si>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</si>
  <si>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</si>
  <si>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</si>
  <si>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</si>
  <si>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</si>
  <si>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</si>
  <si>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</si>
  <si>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</si>
  <si>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</si>
  <si>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</si>
  <si>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</si>
  <si>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</si>
  <si>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</si>
  <si>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</si>
  <si>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</si>
  <si>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</si>
  <si>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</si>
  <si>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</si>
  <si>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</si>
  <si>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</si>
  <si>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</si>
  <si>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</si>
  <si>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</si>
  <si>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</si>
  <si>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</si>
  <si>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</si>
  <si>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</si>
  <si>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</si>
  <si>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</si>
  <si>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</si>
  <si>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</si>
  <si>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</si>
  <si>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</si>
  <si>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</si>
  <si>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</si>
  <si>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</si>
  <si>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</si>
  <si>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</si>
  <si>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</si>
  <si>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</si>
  <si>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</si>
  <si>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</si>
  <si>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</si>
  <si>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</si>
  <si>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</si>
  <si>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</si>
  <si>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</si>
  <si>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</si>
  <si>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</si>
  <si>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</si>
  <si>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</si>
  <si>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</si>
  <si>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</si>
  <si>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</si>
  <si>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</si>
  <si>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</si>
  <si>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</si>
  <si>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</si>
  <si>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</si>
  <si>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</si>
  <si>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</si>
  <si>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</si>
  <si>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</si>
  <si>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</si>
  <si>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</si>
  <si>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</si>
  <si>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</si>
  <si>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</si>
  <si>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</si>
  <si>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</si>
  <si>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</si>
  <si>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</si>
  <si>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</si>
  <si>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</si>
  <si>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</si>
  <si>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</si>
  <si>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</si>
  <si>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</si>
  <si>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</si>
  <si>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</si>
  <si>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</si>
  <si>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</si>
  <si>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</si>
  <si>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</si>
  <si>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</si>
  <si>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</si>
  <si>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</si>
  <si>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</si>
  <si>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</si>
  <si>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</si>
  <si>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</si>
  <si>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</si>
  <si>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</si>
  <si>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</si>
  <si>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</si>
  <si>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</si>
  <si>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</si>
  <si>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</si>
  <si>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</si>
  <si>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</si>
  <si>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</si>
  <si>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</si>
  <si>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</si>
  <si>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</si>
  <si>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</si>
  <si>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</si>
  <si>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</si>
  <si>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</si>
  <si>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</si>
  <si>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</si>
  <si>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</si>
  <si>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</si>
  <si>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</si>
  <si>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</si>
  <si>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</si>
  <si>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</si>
  <si>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</si>
  <si>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</si>
  <si>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</si>
  <si>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</si>
  <si>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</si>
  <si>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</si>
  <si>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</si>
  <si>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</si>
  <si>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</si>
  <si>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</si>
  <si>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</si>
  <si>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</si>
  <si>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</si>
  <si>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</si>
  <si>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</si>
  <si>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</si>
  <si>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</si>
  <si>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</si>
  <si>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</si>
  <si>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</si>
  <si>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</si>
  <si>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</si>
  <si>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</si>
  <si>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</si>
  <si>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</si>
  <si>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</si>
  <si>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</si>
  <si>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</si>
  <si>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</si>
  <si>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</si>
  <si>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</si>
  <si>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</si>
  <si>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</si>
  <si>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</si>
  <si>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</si>
  <si>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</si>
  <si>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</si>
  <si>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</si>
  <si>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</si>
  <si>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</si>
  <si>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</si>
  <si>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</si>
  <si>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</si>
  <si>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</si>
  <si>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</si>
  <si>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</si>
  <si>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</si>
  <si>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</si>
  <si>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</si>
  <si>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</si>
  <si>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</si>
  <si>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</si>
  <si>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</si>
  <si>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</si>
  <si>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</si>
  <si>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</si>
  <si>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</si>
  <si>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</si>
  <si>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</si>
  <si>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</si>
  <si>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</si>
  <si>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</si>
  <si>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</si>
  <si>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</si>
  <si>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</si>
  <si>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</si>
  <si>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</si>
  <si>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</si>
  <si>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</si>
  <si>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</si>
  <si>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</si>
  <si>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</si>
  <si>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</si>
  <si>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</si>
  <si>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</si>
  <si>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</si>
  <si>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</si>
  <si>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</si>
  <si>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</si>
  <si>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</si>
  <si>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</si>
  <si>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</si>
  <si>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</si>
  <si>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</si>
  <si>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</si>
  <si>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</si>
  <si>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</si>
  <si>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</si>
  <si>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</si>
  <si>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</si>
  <si>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</si>
  <si>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</si>
  <si>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</si>
  <si>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</si>
  <si>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</si>
  <si>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</si>
  <si>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</si>
  <si>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</si>
  <si>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</si>
  <si>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</si>
  <si>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</si>
  <si>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</si>
  <si>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</si>
  <si>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</si>
  <si>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</si>
  <si>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</si>
  <si>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</si>
  <si>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</si>
  <si>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</si>
  <si>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</si>
  <si>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</si>
  <si>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</si>
  <si>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</si>
  <si>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</si>
  <si>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</si>
  <si>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</si>
  <si>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</si>
  <si>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</si>
  <si>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</si>
  <si>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</si>
  <si>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</si>
  <si>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</si>
  <si>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</si>
  <si>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</si>
  <si>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</si>
  <si>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</si>
  <si>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</si>
  <si>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</si>
  <si>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</si>
  <si>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</si>
  <si>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</si>
  <si>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</si>
  <si>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</si>
  <si>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</si>
  <si>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</si>
  <si>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</si>
  <si>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</si>
  <si>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</si>
  <si>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</si>
  <si>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</si>
  <si>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</si>
  <si>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</si>
  <si>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</si>
  <si>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</si>
  <si>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</si>
  <si>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</si>
  <si>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</si>
  <si>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</si>
  <si>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</si>
  <si>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</si>
  <si>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</si>
  <si>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</si>
  <si>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</si>
  <si>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</si>
  <si>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</si>
  <si>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</si>
  <si>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</si>
  <si>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</si>
  <si>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</si>
  <si>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</si>
  <si>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</si>
  <si>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</si>
  <si>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</si>
  <si>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</si>
  <si>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</si>
  <si>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</si>
  <si>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</si>
  <si>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</si>
  <si>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</si>
  <si>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</si>
  <si>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</si>
  <si>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</si>
  <si>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</si>
  <si>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</si>
  <si>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</si>
  <si>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</si>
  <si>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</si>
  <si>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</si>
  <si>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</si>
  <si>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</si>
  <si>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</si>
  <si>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</si>
  <si>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</si>
  <si>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</si>
  <si>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</si>
  <si>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</si>
  <si>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</si>
  <si>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</si>
  <si>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</si>
  <si>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</si>
  <si>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</si>
  <si>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</si>
  <si>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</si>
  <si>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</si>
  <si>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</si>
  <si>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</si>
  <si>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</si>
  <si>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</si>
  <si>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</si>
  <si>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</si>
  <si>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</si>
  <si>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</si>
  <si>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</si>
  <si>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</si>
  <si>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</si>
  <si>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</si>
  <si>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</si>
  <si>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</si>
  <si>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</si>
  <si>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</si>
  <si>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</si>
  <si>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</si>
  <si>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</si>
  <si>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</si>
  <si>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</si>
  <si>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</si>
  <si>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</si>
  <si>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</si>
  <si>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</si>
  <si>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</si>
  <si>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</si>
  <si>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</si>
  <si>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</si>
  <si>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</si>
  <si>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</si>
  <si>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</si>
  <si>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</si>
  <si>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</si>
  <si>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</si>
  <si>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</si>
  <si>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</si>
  <si>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</si>
  <si>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</si>
  <si>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</si>
  <si>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</si>
  <si>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</si>
  <si>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</si>
  <si>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</si>
  <si>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</si>
  <si>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</si>
  <si>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</si>
  <si>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</si>
  <si>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</si>
  <si>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</si>
  <si>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</si>
  <si>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</si>
  <si>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</si>
  <si>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</si>
  <si>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</si>
  <si>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</si>
  <si>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</si>
  <si>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</si>
  <si>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</si>
  <si>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</si>
  <si>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</si>
  <si>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</si>
  <si>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</si>
  <si>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</si>
  <si>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</si>
  <si>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</si>
  <si>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</si>
  <si>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</si>
  <si>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</si>
  <si>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</si>
  <si>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</si>
  <si>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</si>
  <si>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</si>
  <si>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</si>
  <si>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</si>
  <si>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</si>
  <si>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</si>
  <si>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</si>
  <si>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</si>
  <si>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</si>
  <si>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</si>
  <si>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</si>
  <si>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</si>
  <si>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</si>
  <si>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</si>
  <si>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</si>
  <si>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</si>
  <si>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</si>
  <si>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</si>
  <si>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</si>
  <si>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</si>
  <si>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</si>
  <si>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</si>
  <si>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</si>
  <si>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</si>
  <si>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</si>
  <si>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</si>
  <si>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</si>
  <si>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</si>
  <si>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</si>
  <si>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</si>
  <si>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</si>
  <si>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</si>
  <si>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</si>
  <si>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</si>
  <si>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</si>
  <si>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</si>
  <si>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</si>
  <si>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</si>
  <si>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</si>
  <si>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</si>
  <si>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</si>
  <si>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</si>
  <si>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</si>
  <si>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</si>
  <si>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</si>
  <si>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</si>
  <si>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</si>
  <si>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</si>
  <si>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</si>
  <si>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</si>
  <si>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</si>
  <si>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</si>
  <si>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</si>
  <si>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</si>
  <si>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</si>
  <si>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</si>
  <si>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</si>
  <si>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</si>
  <si>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</si>
  <si>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</si>
  <si>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</si>
  <si>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</si>
  <si>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</si>
  <si>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</si>
  <si>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</si>
  <si>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</si>
  <si>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</si>
  <si>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</si>
  <si>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</si>
  <si>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</si>
  <si>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</si>
  <si>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</si>
  <si>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</si>
  <si>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</si>
  <si>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</si>
  <si>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</si>
  <si>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</si>
  <si>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</si>
  <si>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</si>
  <si>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</si>
  <si>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</si>
  <si>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</si>
  <si>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</si>
  <si>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</si>
  <si>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</si>
  <si>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</si>
  <si>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</si>
  <si>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</si>
  <si>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</si>
  <si>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</si>
  <si>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</si>
  <si>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</si>
  <si>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</si>
  <si>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</si>
  <si>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</si>
  <si>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</si>
  <si>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</si>
  <si>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</si>
  <si>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</si>
  <si>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</si>
  <si>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</si>
  <si>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</si>
  <si>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</si>
  <si>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</si>
  <si>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</si>
  <si>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</si>
  <si>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</si>
  <si>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</si>
  <si>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</si>
  <si>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</si>
  <si>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</si>
  <si>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</si>
  <si>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</si>
  <si>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</si>
  <si>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</si>
  <si>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</si>
  <si>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</si>
  <si>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</si>
  <si>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</si>
  <si>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</si>
  <si>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</si>
  <si>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</si>
  <si>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</si>
  <si>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</si>
  <si>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</si>
  <si>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</si>
  <si>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</si>
  <si>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</si>
  <si>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</si>
  <si>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</si>
  <si>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</si>
  <si>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</si>
  <si>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</si>
  <si>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</si>
  <si>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</si>
  <si>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</si>
  <si>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</si>
  <si>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</si>
  <si>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</si>
  <si>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</si>
  <si>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</si>
  <si>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</si>
  <si>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</si>
  <si>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</si>
  <si>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</si>
  <si>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</si>
  <si>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</si>
  <si>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</si>
  <si>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</si>
  <si>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</si>
  <si>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</si>
  <si>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</si>
  <si>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</si>
  <si>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</si>
  <si>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</si>
  <si>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</si>
  <si>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</si>
  <si>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</si>
  <si>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</si>
  <si>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</si>
  <si>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</si>
  <si>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</si>
  <si>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</si>
  <si>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</si>
  <si>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</si>
  <si>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</si>
  <si>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</si>
  <si>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</si>
  <si>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</si>
  <si>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</si>
  <si>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</si>
  <si>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</si>
  <si>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</si>
  <si>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</si>
  <si>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</si>
  <si>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</si>
  <si>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</si>
  <si>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</si>
  <si>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</si>
  <si>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</si>
  <si>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</si>
  <si>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</si>
  <si>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</si>
  <si>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</si>
  <si>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</si>
  <si>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</si>
  <si>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</si>
  <si>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</si>
  <si>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</si>
  <si>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</si>
  <si>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</si>
  <si>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</si>
  <si>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</si>
  <si>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</si>
  <si>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</si>
  <si>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</si>
  <si>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</si>
  <si>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</si>
  <si>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</si>
  <si>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</si>
  <si>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</si>
  <si>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</si>
  <si>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</si>
  <si>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</si>
  <si>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</si>
  <si>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</si>
  <si>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</si>
  <si>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</si>
  <si>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</si>
  <si>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</si>
  <si>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</si>
  <si>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</si>
  <si>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</si>
  <si>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</si>
  <si>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</si>
  <si>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</si>
  <si>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</si>
  <si>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</si>
  <si>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</si>
  <si>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</si>
  <si>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</si>
  <si>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</si>
  <si>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</si>
  <si>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</si>
  <si>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</si>
  <si>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</si>
  <si>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</si>
  <si>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</si>
  <si>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</si>
  <si>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</si>
  <si>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</si>
  <si>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</si>
  <si>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</si>
  <si>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</si>
  <si>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</si>
  <si>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</si>
  <si>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</si>
  <si>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</si>
  <si>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</si>
  <si>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</si>
  <si>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</si>
  <si>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</si>
  <si>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</si>
  <si>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</si>
  <si>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</si>
  <si>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</si>
  <si>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</si>
  <si>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</si>
  <si>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</si>
  <si>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</si>
  <si>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</si>
  <si>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</si>
  <si>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</si>
  <si>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</si>
  <si>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</si>
  <si>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</si>
  <si>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</si>
  <si>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</si>
  <si>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</si>
  <si>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</si>
  <si>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</si>
  <si>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</si>
  <si>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</si>
  <si>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</si>
  <si>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</si>
  <si>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</si>
  <si>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</si>
  <si>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</si>
  <si>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</si>
  <si>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</si>
  <si>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</si>
  <si>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</si>
  <si>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</si>
  <si>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</si>
  <si>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</si>
  <si>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</si>
  <si>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</si>
  <si>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</si>
  <si>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</si>
  <si>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</si>
  <si>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</si>
  <si>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</si>
  <si>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</si>
  <si>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</si>
  <si>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</si>
  <si>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</si>
  <si>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</si>
  <si>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</si>
  <si>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</si>
  <si>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</si>
  <si>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</si>
  <si>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</si>
  <si>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</si>
  <si>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</si>
  <si>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</si>
  <si>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</si>
  <si>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</si>
  <si>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</si>
  <si>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</si>
  <si>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</si>
  <si>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</si>
  <si>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</si>
  <si>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</si>
  <si>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</si>
  <si>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</si>
  <si>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</si>
  <si>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</si>
  <si>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</si>
  <si>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</si>
  <si>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</si>
  <si>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</si>
  <si>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</si>
  <si>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</si>
  <si>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</si>
  <si>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</si>
  <si>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</si>
  <si>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</si>
  <si>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</si>
  <si>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</si>
  <si>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</si>
  <si>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</si>
  <si>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</si>
  <si>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</si>
  <si>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</si>
  <si>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</si>
  <si>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</si>
  <si>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</si>
  <si>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</si>
  <si>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</si>
  <si>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</si>
  <si>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</si>
  <si>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</si>
  <si>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</si>
  <si>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</si>
  <si>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</si>
  <si>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</si>
  <si>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</si>
  <si>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</si>
  <si>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</si>
  <si>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</si>
  <si>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</si>
  <si>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</si>
  <si>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</si>
  <si>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</si>
  <si>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</si>
  <si>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</si>
  <si>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</si>
  <si>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</si>
  <si>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</si>
  <si>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</si>
  <si>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</si>
  <si>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</si>
  <si>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</si>
  <si>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</si>
  <si>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</si>
  <si>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</si>
  <si>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</si>
  <si>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</si>
  <si>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</si>
  <si>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</si>
  <si>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</si>
  <si>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</si>
  <si>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</si>
  <si>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</si>
  <si>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</si>
  <si>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</si>
  <si>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</si>
  <si>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</si>
  <si>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</si>
  <si>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</si>
  <si>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</si>
  <si>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</si>
  <si>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</si>
  <si>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</si>
  <si>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</si>
  <si>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</si>
  <si>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</si>
  <si>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</si>
  <si>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</si>
  <si>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</si>
  <si>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</si>
  <si>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</si>
  <si>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</si>
  <si>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</si>
  <si>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</si>
  <si>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</si>
  <si>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</si>
  <si>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</si>
  <si>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</si>
  <si>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</si>
  <si>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</si>
  <si>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</si>
  <si>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</si>
  <si>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</si>
  <si>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</si>
  <si>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</si>
  <si>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</si>
  <si>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</si>
  <si>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</si>
  <si>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</si>
  <si>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</si>
  <si>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</si>
  <si>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</si>
  <si>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</si>
  <si>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</si>
  <si>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</si>
  <si>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</si>
  <si>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</si>
  <si>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</si>
  <si>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</si>
  <si>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</si>
  <si>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</si>
  <si>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</si>
  <si>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</si>
  <si>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</si>
  <si>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</si>
  <si>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</si>
  <si>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</si>
  <si>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</si>
  <si>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</si>
  <si>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</si>
  <si>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</si>
  <si>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</si>
  <si>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</si>
  <si>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</si>
  <si>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</si>
  <si>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</si>
  <si>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</si>
  <si>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</si>
  <si>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</si>
  <si>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</si>
  <si>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</si>
  <si>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</si>
  <si>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</si>
  <si>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</si>
  <si>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</si>
  <si>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</si>
  <si>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</si>
  <si>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</si>
  <si>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</si>
  <si>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</si>
  <si>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</si>
  <si>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</si>
  <si>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</si>
  <si>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</si>
  <si>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</si>
  <si>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</si>
  <si>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</si>
  <si>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</si>
  <si>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</si>
  <si>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</si>
  <si>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</si>
  <si>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</si>
  <si>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</si>
  <si>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</si>
  <si>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</si>
  <si>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</si>
  <si>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</si>
  <si>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</si>
  <si>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</si>
  <si>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</si>
  <si>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</si>
  <si>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</si>
  <si>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</si>
  <si>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</si>
  <si>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</si>
  <si>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</si>
  <si>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</si>
  <si>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</si>
  <si>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</si>
  <si>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</si>
  <si>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</si>
  <si>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</si>
  <si>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</si>
  <si>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</si>
  <si>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</si>
  <si>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</si>
  <si>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</si>
  <si>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</si>
  <si>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</si>
  <si>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</si>
  <si>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</si>
  <si>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</si>
  <si>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</si>
  <si>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</si>
  <si>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</si>
  <si>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</si>
  <si>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</si>
  <si>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</si>
  <si>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</si>
  <si>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</si>
  <si>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</si>
  <si>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</si>
  <si>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</si>
  <si>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</si>
  <si>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</si>
  <si>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</si>
  <si>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</si>
  <si>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</si>
  <si>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</si>
  <si>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</si>
  <si>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</si>
  <si>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</si>
  <si>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</si>
  <si>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</si>
  <si>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</si>
  <si>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</si>
  <si>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</si>
  <si>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</si>
  <si>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</si>
  <si>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</si>
  <si>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</si>
  <si>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</si>
  <si>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</si>
  <si>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</si>
  <si>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</si>
  <si>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</si>
  <si>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</si>
  <si>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</si>
  <si>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</si>
  <si>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</si>
  <si>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</si>
  <si>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</si>
  <si>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</si>
  <si>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</si>
  <si>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</si>
  <si>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</si>
  <si>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</si>
  <si>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</si>
  <si>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</si>
  <si>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</si>
  <si>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</si>
  <si>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</si>
  <si>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</si>
  <si>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</si>
  <si>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</si>
  <si>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</si>
  <si>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</si>
  <si>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</si>
  <si>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</si>
  <si>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</si>
  <si>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</si>
  <si>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</si>
  <si>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</si>
  <si>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</si>
  <si>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</si>
  <si>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</si>
  <si>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</si>
  <si>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</si>
  <si>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</si>
  <si>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</si>
  <si>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</si>
  <si>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</si>
  <si>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</si>
  <si>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</si>
  <si>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</si>
  <si>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</si>
  <si>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</si>
  <si>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</si>
  <si>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</si>
  <si>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</si>
  <si>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</si>
  <si>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</si>
  <si>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</si>
  <si>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</si>
  <si>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</si>
  <si>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</si>
  <si>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</si>
  <si>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</si>
  <si>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</si>
  <si>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</si>
  <si>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</si>
  <si>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</si>
  <si>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</si>
  <si>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</si>
  <si>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</si>
  <si>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</si>
  <si>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</si>
  <si>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</si>
  <si>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</si>
  <si>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</si>
  <si>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</si>
  <si>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</si>
  <si>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</si>
  <si>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</si>
  <si>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</si>
  <si>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</si>
  <si>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</si>
  <si>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</si>
  <si>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</si>
  <si>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</si>
  <si>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</si>
  <si>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</si>
  <si>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</si>
  <si>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</si>
  <si>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</si>
  <si>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</si>
  <si>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</si>
  <si>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</si>
  <si>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</si>
  <si>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</si>
  <si>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</si>
  <si>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</si>
  <si>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</si>
  <si>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</si>
  <si>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</si>
  <si>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</si>
  <si>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</si>
  <si>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</si>
  <si>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</si>
  <si>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</si>
  <si>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</si>
  <si>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</si>
  <si>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</si>
  <si>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</si>
  <si>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</si>
  <si>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</si>
  <si>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</si>
  <si>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</si>
  <si>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</si>
  <si>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</si>
  <si>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</si>
  <si>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</si>
  <si>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</si>
  <si>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</si>
  <si>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</si>
  <si>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</si>
  <si>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</si>
  <si>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</si>
  <si>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</si>
  <si>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</si>
  <si>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</si>
  <si>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</si>
  <si>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</si>
  <si>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</si>
  <si>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</si>
  <si>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</si>
  <si>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</si>
  <si>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</si>
  <si>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</si>
  <si>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</si>
  <si>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</si>
  <si>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</si>
  <si>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</si>
  <si>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</si>
  <si>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</si>
  <si>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</si>
  <si>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</si>
  <si>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</si>
  <si>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</si>
  <si>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</si>
  <si>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</si>
  <si>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</si>
  <si>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</si>
  <si>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</si>
  <si>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</si>
  <si>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</si>
  <si>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</si>
  <si>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</si>
  <si>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</si>
  <si>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</si>
  <si>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</si>
  <si>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</si>
  <si>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</si>
  <si>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</si>
  <si>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</si>
  <si>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</si>
  <si>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</si>
  <si>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</si>
  <si>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</si>
  <si>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</si>
  <si>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</si>
  <si>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</si>
  <si>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</si>
  <si>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</si>
  <si>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</si>
  <si>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</si>
  <si>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</si>
  <si>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</si>
  <si>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</si>
  <si>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</si>
  <si>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</si>
  <si>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</si>
  <si>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</si>
  <si>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</si>
  <si>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</si>
  <si>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</si>
  <si>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</si>
  <si>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</si>
  <si>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</si>
  <si>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</si>
  <si>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</si>
  <si>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</si>
  <si>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</si>
  <si>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</si>
  <si>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</si>
  <si>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</si>
  <si>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</si>
  <si>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</si>
  <si>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</si>
  <si>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</si>
  <si>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</si>
  <si>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</si>
  <si>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</si>
  <si>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</si>
  <si>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</si>
  <si>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</si>
  <si>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</si>
  <si>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</si>
  <si>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</si>
  <si>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</si>
  <si>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</si>
  <si>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</si>
  <si>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</si>
  <si>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</si>
  <si>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</si>
  <si>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</si>
  <si>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</si>
  <si>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</si>
  <si>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</si>
  <si>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</si>
  <si>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</si>
  <si>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</si>
  <si>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</si>
  <si>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</si>
  <si>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</si>
  <si>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</si>
  <si>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</si>
  <si>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</si>
  <si>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</si>
  <si>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</si>
  <si>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</si>
  <si>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</si>
  <si>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</si>
  <si>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</si>
  <si>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</si>
  <si>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</si>
  <si>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</si>
  <si>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</si>
  <si>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</si>
  <si>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</si>
  <si>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</si>
  <si>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</si>
  <si>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</si>
  <si>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</si>
  <si>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</si>
  <si>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</si>
  <si>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</si>
  <si>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</si>
  <si>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</si>
  <si>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</si>
  <si>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</si>
  <si>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</si>
  <si>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</si>
  <si>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</si>
  <si>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</si>
  <si>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</si>
  <si>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</si>
  <si>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</si>
  <si>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</si>
  <si>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</si>
  <si>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</si>
  <si>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</si>
  <si>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</si>
  <si>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</si>
  <si>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</si>
  <si>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</si>
  <si>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</si>
  <si>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</si>
  <si>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</si>
  <si>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</si>
  <si>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</si>
  <si>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</si>
  <si>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</si>
  <si>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</si>
  <si>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</si>
  <si>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</si>
  <si>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</si>
  <si>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</si>
  <si>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</si>
  <si>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</si>
  <si>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</si>
  <si>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</si>
  <si>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</si>
  <si>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</si>
  <si>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</si>
  <si>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</si>
  <si>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</si>
  <si>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</si>
  <si>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</si>
  <si>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</si>
  <si>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</si>
  <si>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</si>
  <si>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</si>
  <si>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</si>
  <si>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</si>
  <si>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</si>
  <si>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</si>
  <si>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</si>
  <si>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</si>
  <si>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</si>
  <si>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</si>
  <si>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</si>
  <si>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</si>
  <si>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</si>
  <si>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</si>
  <si>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</si>
  <si>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</si>
  <si>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</si>
  <si>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</si>
  <si>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</si>
  <si>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</si>
  <si>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</si>
  <si>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</si>
  <si>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</si>
  <si>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</si>
  <si>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</si>
  <si>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</si>
  <si>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</si>
  <si>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</si>
  <si>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</si>
  <si>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</si>
  <si>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</si>
  <si>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</si>
  <si>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</si>
  <si>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</si>
  <si>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</si>
  <si>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</si>
  <si>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</si>
  <si>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</si>
  <si>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</si>
  <si>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</si>
  <si>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</si>
  <si>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</si>
  <si>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</si>
  <si>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</si>
  <si>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</si>
  <si>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</si>
  <si>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</si>
  <si>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</si>
  <si>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</si>
  <si>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</si>
  <si>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</si>
  <si>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</si>
  <si>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</si>
  <si>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</si>
  <si>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</si>
  <si>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</si>
  <si>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</si>
  <si>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</si>
  <si>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</si>
  <si>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</si>
  <si>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</si>
  <si>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</si>
  <si>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</si>
  <si>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</si>
  <si>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</si>
  <si>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</si>
  <si>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</si>
  <si>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</si>
  <si>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</si>
  <si>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</si>
  <si>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</si>
  <si>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</si>
  <si>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</si>
  <si>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</si>
  <si>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</si>
  <si>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</si>
  <si>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</si>
  <si>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</si>
  <si>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</si>
  <si>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</si>
  <si>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</si>
  <si>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</si>
  <si>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</si>
  <si>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</si>
  <si>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</si>
  <si>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</si>
  <si>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</si>
  <si>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</si>
  <si>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</si>
  <si>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</si>
  <si>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</si>
  <si>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</si>
  <si>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</si>
  <si>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</si>
  <si>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</si>
  <si>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</si>
  <si>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</si>
  <si>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</si>
  <si>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</si>
  <si>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</si>
  <si>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</si>
  <si>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</si>
  <si>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</si>
  <si>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</si>
  <si>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</si>
  <si>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</si>
  <si>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</si>
  <si>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</si>
  <si>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</si>
  <si>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</si>
  <si>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</si>
  <si>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</si>
  <si>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</si>
  <si>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</si>
  <si>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</si>
  <si>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</si>
  <si>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</si>
  <si>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</si>
  <si>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</si>
  <si>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</si>
  <si>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</si>
  <si>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</si>
  <si>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</si>
  <si>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</si>
  <si>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</si>
  <si>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</si>
  <si>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</si>
  <si>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</si>
  <si>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</si>
  <si>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</si>
  <si>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</si>
  <si>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</si>
  <si>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</si>
  <si>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</si>
  <si>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</si>
  <si>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</si>
  <si>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</si>
  <si>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</si>
  <si>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</si>
  <si>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</si>
  <si>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</si>
  <si>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</si>
  <si>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</si>
  <si>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</si>
  <si>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</si>
  <si>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</si>
  <si>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</si>
  <si>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</si>
  <si>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</si>
  <si>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</si>
  <si>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</si>
  <si>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</si>
  <si>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</si>
  <si>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</si>
  <si>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</si>
  <si>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</si>
  <si>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</si>
  <si>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</si>
  <si>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</si>
  <si>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</si>
  <si>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</si>
  <si>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</si>
  <si>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</si>
  <si>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</si>
  <si>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</si>
  <si>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</si>
  <si>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</si>
  <si>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</si>
  <si>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</si>
  <si>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</si>
  <si>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</si>
  <si>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</si>
  <si>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</si>
  <si>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</si>
  <si>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</si>
  <si>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</si>
  <si>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</si>
  <si>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</si>
  <si>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</si>
  <si>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</si>
  <si>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</si>
  <si>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</si>
  <si>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</si>
  <si>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</si>
  <si>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</si>
  <si>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</si>
  <si>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</si>
  <si>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</si>
  <si>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</si>
  <si>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</si>
  <si>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</si>
  <si>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</si>
  <si>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</si>
  <si>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</si>
  <si>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</si>
  <si>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</si>
  <si>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</si>
  <si>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</si>
  <si>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</si>
  <si>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</si>
  <si>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</si>
  <si>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</si>
  <si>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</si>
  <si>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</si>
  <si>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</si>
  <si>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</si>
  <si>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</si>
  <si>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</si>
  <si>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</si>
  <si>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</si>
  <si>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</si>
  <si>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</si>
  <si>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</si>
  <si>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</si>
  <si>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</si>
  <si>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</si>
  <si>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</si>
  <si>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</si>
  <si>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</si>
  <si>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</si>
  <si>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</si>
  <si>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</si>
  <si>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</si>
  <si>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</si>
  <si>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</si>
  <si>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</si>
  <si>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</si>
  <si>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</si>
  <si>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</si>
  <si>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</si>
  <si>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</si>
  <si>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</si>
  <si>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</si>
  <si>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</si>
  <si>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</si>
  <si>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</si>
  <si>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</si>
  <si>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</si>
  <si>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</si>
  <si>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</si>
  <si>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</si>
  <si>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</si>
  <si>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</si>
  <si>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</si>
  <si>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</si>
  <si>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</si>
  <si>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</si>
  <si>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</si>
  <si>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</si>
  <si>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</si>
  <si>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</si>
  <si>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</si>
  <si>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</si>
  <si>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</si>
  <si>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</si>
  <si>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</si>
  <si>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</si>
  <si>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</si>
  <si>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</si>
  <si>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</si>
  <si>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</si>
  <si>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</si>
  <si>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</si>
  <si>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</si>
  <si>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</si>
  <si>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</si>
  <si>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</si>
  <si>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</si>
  <si>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</si>
  <si>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</si>
  <si>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</si>
  <si>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</si>
  <si>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</si>
  <si>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</si>
  <si>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</si>
  <si>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</si>
  <si>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</si>
  <si>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</si>
  <si>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</si>
  <si>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</si>
  <si>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</si>
  <si>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</si>
  <si>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</si>
  <si>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</si>
  <si>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</si>
  <si>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</si>
  <si>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</si>
  <si>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</si>
  <si>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</si>
  <si>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</si>
  <si>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</si>
  <si>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</si>
  <si>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</si>
  <si>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</si>
  <si>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</si>
  <si>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</si>
  <si>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</si>
  <si>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</si>
  <si>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</si>
  <si>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</si>
  <si>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</si>
  <si>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</si>
  <si>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</si>
  <si>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</si>
  <si>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</si>
  <si>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</si>
  <si>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</si>
  <si>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</si>
  <si>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</si>
  <si>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</si>
  <si>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</si>
  <si>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</si>
  <si>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</si>
  <si>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</si>
  <si>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</si>
  <si>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</si>
  <si>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</si>
  <si>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</si>
  <si>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</si>
  <si>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</si>
  <si>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</si>
  <si>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</si>
  <si>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</si>
  <si>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</si>
  <si>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</si>
  <si>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</si>
  <si>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</si>
  <si>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</si>
  <si>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</si>
  <si>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</si>
  <si>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</si>
  <si>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</si>
  <si>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</si>
  <si>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</si>
  <si>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</si>
  <si>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</si>
  <si>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</si>
  <si>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</si>
  <si>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</si>
  <si>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</si>
  <si>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</si>
  <si>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</si>
  <si>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</si>
  <si>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</si>
  <si>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</si>
  <si>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</si>
  <si>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</si>
  <si>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</si>
  <si>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</si>
  <si>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</si>
  <si>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</si>
  <si>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</si>
  <si>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</si>
  <si>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</si>
  <si>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</si>
  <si>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</si>
  <si>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</si>
  <si>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</si>
  <si>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</si>
  <si>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</si>
  <si>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</si>
  <si>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</si>
  <si>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</si>
  <si>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</si>
  <si>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</si>
  <si>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</si>
  <si>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</si>
  <si>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</si>
  <si>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</si>
  <si>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</si>
  <si>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</si>
  <si>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</si>
  <si>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</si>
  <si>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</si>
  <si>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</si>
  <si>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</si>
  <si>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</si>
  <si>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</si>
  <si>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</si>
  <si>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</si>
  <si>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</si>
  <si>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</si>
  <si>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</si>
  <si>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</si>
  <si>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</si>
  <si>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</si>
  <si>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</si>
  <si>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</si>
  <si>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</si>
  <si>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</si>
  <si>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</si>
  <si>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</si>
  <si>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</si>
  <si>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</si>
  <si>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</si>
  <si>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</si>
  <si>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</si>
  <si>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</si>
  <si>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</si>
  <si>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</si>
  <si>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</si>
  <si>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</si>
  <si>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</si>
  <si>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</si>
  <si>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</si>
  <si>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</si>
  <si>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</si>
  <si>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</si>
  <si>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</si>
  <si>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</si>
  <si>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</si>
  <si>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</si>
  <si>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</si>
  <si>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</si>
  <si>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</si>
  <si>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</si>
  <si>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</si>
  <si>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</si>
  <si>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</si>
  <si>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</si>
  <si>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</si>
  <si>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</si>
  <si>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</si>
  <si>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</si>
  <si>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</si>
  <si>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</si>
  <si>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</si>
  <si>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</si>
  <si>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</si>
  <si>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</si>
  <si>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</si>
  <si>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</si>
  <si>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</si>
  <si>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</si>
  <si>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</si>
  <si>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</si>
  <si>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</si>
  <si>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</si>
  <si>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</si>
  <si>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</si>
  <si>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</si>
  <si>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</si>
  <si>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</si>
  <si>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</si>
  <si>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</si>
  <si>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</si>
  <si>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</si>
  <si>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</si>
  <si>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</si>
  <si>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</si>
  <si>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</si>
  <si>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</si>
  <si>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</si>
  <si>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</si>
  <si>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</si>
  <si>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</si>
  <si>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</si>
  <si>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</si>
  <si>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</si>
  <si>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</si>
  <si>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</si>
  <si>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</si>
  <si>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</si>
  <si>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</si>
  <si>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</si>
  <si>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</si>
  <si>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</si>
  <si>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</si>
  <si>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</si>
  <si>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</si>
  <si>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</si>
  <si>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</si>
  <si>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</si>
  <si>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</si>
  <si>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</si>
  <si>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</si>
  <si>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</si>
  <si>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</si>
  <si>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</si>
  <si>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</si>
  <si>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</si>
  <si>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</si>
  <si>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</si>
  <si>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</si>
  <si>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</si>
  <si>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</si>
  <si>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</si>
  <si>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</si>
  <si>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</si>
  <si>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</si>
  <si>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</si>
  <si>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</si>
  <si>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</si>
  <si>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</si>
  <si>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</si>
  <si>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</si>
  <si>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</si>
  <si>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</si>
  <si>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</si>
  <si>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</si>
  <si>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</si>
  <si>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</si>
  <si>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</si>
  <si>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</si>
  <si>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</si>
  <si>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</si>
  <si>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</si>
  <si>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</si>
  <si>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</si>
  <si>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</si>
  <si>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</si>
  <si>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</si>
  <si>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</si>
  <si>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</si>
  <si>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</si>
  <si>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</si>
  <si>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</si>
  <si>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</si>
  <si>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</si>
  <si>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</si>
  <si>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</si>
  <si>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</si>
  <si>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</si>
  <si>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</si>
  <si>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</si>
  <si>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</si>
  <si>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</si>
  <si>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</si>
  <si>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</si>
  <si>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</si>
  <si>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</si>
  <si>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</si>
  <si>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</si>
  <si>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</si>
  <si>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</si>
  <si>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</si>
  <si>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</si>
  <si>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</si>
  <si>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</si>
  <si>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</si>
  <si>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</si>
  <si>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</si>
  <si>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</si>
  <si>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</si>
  <si>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</si>
  <si>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</si>
  <si>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</si>
  <si>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</si>
  <si>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</si>
  <si>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</si>
  <si>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</si>
  <si>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</si>
  <si>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</si>
  <si>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</si>
  <si>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</si>
  <si>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</si>
  <si>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</si>
  <si>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</si>
  <si>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</si>
  <si>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</si>
  <si>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</si>
  <si>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</si>
  <si>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</si>
  <si>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</si>
  <si>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</si>
  <si>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</si>
  <si>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</si>
  <si>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</si>
  <si>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</si>
  <si>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</si>
  <si>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</si>
  <si>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</si>
  <si>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</si>
  <si>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</si>
  <si>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</si>
  <si>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</si>
  <si>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</si>
  <si>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</si>
  <si>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</si>
  <si>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</si>
  <si>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</si>
  <si>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</si>
  <si>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</si>
  <si>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</si>
  <si>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</si>
  <si>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</si>
  <si>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</si>
  <si>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</si>
  <si>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</si>
  <si>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</si>
  <si>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</si>
  <si>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</si>
  <si>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</si>
  <si>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</si>
  <si>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</si>
  <si>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</si>
  <si>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</si>
  <si>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</si>
  <si>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</si>
  <si>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</si>
  <si>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</si>
  <si>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</si>
  <si>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</si>
  <si>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</si>
  <si>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</si>
  <si>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</si>
  <si>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</si>
  <si>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</si>
  <si>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</si>
  <si>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</si>
  <si>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</si>
  <si>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</si>
  <si>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</si>
  <si>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</si>
  <si>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</si>
  <si>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</si>
  <si>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</si>
  <si>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</si>
  <si>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</si>
  <si>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</si>
  <si>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</si>
  <si>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</si>
  <si>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</si>
  <si>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</si>
  <si>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</si>
  <si>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</si>
  <si>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</si>
  <si>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</si>
  <si>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</si>
  <si>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</si>
  <si>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</si>
  <si>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</si>
  <si>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</si>
  <si>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</si>
  <si>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</si>
  <si>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</si>
  <si>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</si>
  <si>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</si>
  <si>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</si>
  <si>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</si>
  <si>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</si>
  <si>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</si>
  <si>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</si>
  <si>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</si>
  <si>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</si>
  <si>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</si>
  <si>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</si>
  <si>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</si>
  <si>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</si>
  <si>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</si>
  <si>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</si>
  <si>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</si>
  <si>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</si>
  <si>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</si>
  <si>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</si>
  <si>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</si>
  <si>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</si>
  <si>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</si>
  <si>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</si>
  <si>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</si>
  <si>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</si>
  <si>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</si>
  <si>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</si>
  <si>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</si>
  <si>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</si>
  <si>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</si>
  <si>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</si>
  <si>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</si>
  <si>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</si>
  <si>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</si>
  <si>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</si>
  <si>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</si>
  <si>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</si>
  <si>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</si>
  <si>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</si>
  <si>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</si>
  <si>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</si>
  <si>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</si>
  <si>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</si>
  <si>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</si>
  <si>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</si>
  <si>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</si>
  <si>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</si>
  <si>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</si>
  <si>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</si>
  <si>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</si>
  <si>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</si>
  <si>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</si>
  <si>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</si>
  <si>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</si>
  <si>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</si>
  <si>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</si>
  <si>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</si>
  <si>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</si>
  <si>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</si>
  <si>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</si>
  <si>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</si>
  <si>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</si>
  <si>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</si>
  <si>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</si>
  <si>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</si>
  <si>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</si>
  <si>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</si>
  <si>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</si>
  <si>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</si>
  <si>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</si>
  <si>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</si>
  <si>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</si>
  <si>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</si>
  <si>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</si>
  <si>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</si>
  <si>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</si>
  <si>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</si>
  <si>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</si>
  <si>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</si>
  <si>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</si>
  <si>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</si>
  <si>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</si>
  <si>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</si>
  <si>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</si>
  <si>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</si>
  <si>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</si>
  <si>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</si>
  <si>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</si>
  <si>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</si>
  <si>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</si>
  <si>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</si>
  <si>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</si>
  <si>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</si>
  <si>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</si>
  <si>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</si>
  <si>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</si>
  <si>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</si>
  <si>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</si>
  <si>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</si>
  <si>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</si>
  <si>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</si>
  <si>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</si>
  <si>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</si>
  <si>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</si>
  <si>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</si>
  <si>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</si>
  <si>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</si>
  <si>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</si>
  <si>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</si>
  <si>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</si>
  <si>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</si>
  <si>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</si>
  <si>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</si>
  <si>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</si>
  <si>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</si>
  <si>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</si>
  <si>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</si>
  <si>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</si>
  <si>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</si>
  <si>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</si>
  <si>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</si>
  <si>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</si>
  <si>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</si>
  <si>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</si>
  <si>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</si>
  <si>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</si>
  <si>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</si>
  <si>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</si>
  <si>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</si>
  <si>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</si>
  <si>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</si>
  <si>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</si>
  <si>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</si>
  <si>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</si>
  <si>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</si>
  <si>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</si>
  <si>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</si>
  <si>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</si>
  <si>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</si>
  <si>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</si>
  <si>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</si>
  <si>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</si>
  <si>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</si>
  <si>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</si>
  <si>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</si>
  <si>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</si>
  <si>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</si>
  <si>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</si>
  <si>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</si>
  <si>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</si>
  <si>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</si>
  <si>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</si>
  <si>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</si>
  <si>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</si>
  <si>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</si>
  <si>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</si>
  <si>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</si>
  <si>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</si>
  <si>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</si>
  <si>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</si>
  <si>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</si>
  <si>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</si>
  <si>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</si>
  <si>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</si>
  <si>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</si>
  <si>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</si>
  <si>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</si>
  <si>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</si>
  <si>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</si>
  <si>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</si>
  <si>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</si>
  <si>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</si>
  <si>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</si>
  <si>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</si>
  <si>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</si>
  <si>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</si>
  <si>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</si>
  <si>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</si>
  <si>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</si>
  <si>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</si>
  <si>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</si>
  <si>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</si>
  <si>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</si>
  <si>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</si>
  <si>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</si>
  <si>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</si>
  <si>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</si>
  <si>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</si>
  <si>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</si>
  <si>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</si>
  <si>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</si>
  <si>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</si>
  <si>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</si>
  <si>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</si>
  <si>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</si>
  <si>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</si>
  <si>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</si>
  <si>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</si>
  <si>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</si>
  <si>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</si>
  <si>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</si>
  <si>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</si>
  <si>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</si>
  <si>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</si>
  <si>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</si>
  <si>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</si>
  <si>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</si>
  <si>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</si>
  <si>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</si>
  <si>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</si>
  <si>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</si>
  <si>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</si>
  <si>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</si>
  <si>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</si>
  <si>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</si>
  <si>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</si>
  <si>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</si>
  <si>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</si>
  <si>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</si>
  <si>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</si>
  <si>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</si>
  <si>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</si>
  <si>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</si>
  <si>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</si>
  <si>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</si>
  <si>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</si>
  <si>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</si>
  <si>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</si>
  <si>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</si>
  <si>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</si>
  <si>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</si>
  <si>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</si>
  <si>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</si>
  <si>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</si>
  <si>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</si>
  <si>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</si>
  <si>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</si>
  <si>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</si>
  <si>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</si>
  <si>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</si>
  <si>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</si>
  <si>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</si>
  <si>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</si>
  <si>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</si>
  <si>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</si>
  <si>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</si>
  <si>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</si>
  <si>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</si>
  <si>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</si>
  <si>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</si>
  <si>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</si>
  <si>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</si>
  <si>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</si>
  <si>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</si>
  <si>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</si>
  <si>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</si>
  <si>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</si>
  <si>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</si>
  <si>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</si>
  <si>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</si>
  <si>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</si>
  <si>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</si>
  <si>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</si>
  <si>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</si>
  <si>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</si>
  <si>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</si>
  <si>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</si>
  <si>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</si>
  <si>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</si>
  <si>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</si>
  <si>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</si>
  <si>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</si>
  <si>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</si>
  <si>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</si>
  <si>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</si>
  <si>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</si>
  <si>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</si>
  <si>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</si>
  <si>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</si>
  <si>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</si>
  <si>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</si>
  <si>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</si>
  <si>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</si>
  <si>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</si>
  <si>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</si>
  <si>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</si>
  <si>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</si>
  <si>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</si>
  <si>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</si>
  <si>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</si>
  <si>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</si>
  <si>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</si>
  <si>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</si>
  <si>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</si>
  <si>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</si>
  <si>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</si>
  <si>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</si>
  <si>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</si>
  <si>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</si>
  <si>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</si>
  <si>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</si>
  <si>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</si>
  <si>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</si>
  <si>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</si>
  <si>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</si>
  <si>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</si>
  <si>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</si>
  <si>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</si>
  <si>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</si>
  <si>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</si>
  <si>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</si>
  <si>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</si>
  <si>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</si>
  <si>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</si>
  <si>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</si>
  <si>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</si>
  <si>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</si>
  <si>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</si>
  <si>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</si>
  <si>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</si>
  <si>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</si>
  <si>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</si>
  <si>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</si>
  <si>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</si>
  <si>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</si>
  <si>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</si>
  <si>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</si>
  <si>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</si>
  <si>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</si>
  <si>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</si>
  <si>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</si>
  <si>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</si>
  <si>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</si>
  <si>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</si>
  <si>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</si>
  <si>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</si>
  <si>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</si>
  <si>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</si>
  <si>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</si>
  <si>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</si>
  <si>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</si>
  <si>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</si>
  <si>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</si>
  <si>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</si>
  <si>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</si>
  <si>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</si>
  <si>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</si>
  <si>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</si>
  <si>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</si>
  <si>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</si>
  <si>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</si>
  <si>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</si>
  <si>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</si>
  <si>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</si>
  <si>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</si>
  <si>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</si>
  <si>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</si>
  <si>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</si>
  <si>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</si>
  <si>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</si>
  <si>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</si>
  <si>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</si>
  <si>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</si>
  <si>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</si>
  <si>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</si>
  <si>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</si>
  <si>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</si>
  <si>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</si>
  <si>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</si>
  <si>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</si>
  <si>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</si>
  <si>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</si>
  <si>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</si>
  <si>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</si>
  <si>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</si>
  <si>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</si>
  <si>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</si>
  <si>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</si>
  <si>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</si>
  <si>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</si>
  <si>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</si>
  <si>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</si>
  <si>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</si>
  <si>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</si>
  <si>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</si>
  <si>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</si>
  <si>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</si>
  <si>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</si>
  <si>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</si>
  <si>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</si>
  <si>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</si>
  <si>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</si>
  <si>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</si>
  <si>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</si>
  <si>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</si>
  <si>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</si>
  <si>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</si>
  <si>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</si>
  <si>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</si>
  <si>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</si>
  <si>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</si>
  <si>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</si>
  <si>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</si>
  <si>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</si>
  <si>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</si>
  <si>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</si>
  <si>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</si>
  <si>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</si>
  <si>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</si>
  <si>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</si>
  <si>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</si>
  <si>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</si>
  <si>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</si>
  <si>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</si>
  <si>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</si>
  <si>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</si>
  <si>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</si>
  <si>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</si>
  <si>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</si>
  <si>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</si>
  <si>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</si>
  <si>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</si>
  <si>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</si>
  <si>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</si>
  <si>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</si>
  <si>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</si>
  <si>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</si>
  <si>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</si>
  <si>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</si>
  <si>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</si>
  <si>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</si>
  <si>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</si>
  <si>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</si>
  <si>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</si>
  <si>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</si>
  <si>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</si>
  <si>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</si>
  <si>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</si>
  <si>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</si>
  <si>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</si>
  <si>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</si>
  <si>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</si>
  <si>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</si>
  <si>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</si>
  <si>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</si>
  <si>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</si>
  <si>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</si>
  <si>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</si>
  <si>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</si>
  <si>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</si>
  <si>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</si>
  <si>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</si>
  <si>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</si>
  <si>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</si>
  <si>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</si>
  <si>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</si>
  <si>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</si>
  <si>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</si>
  <si>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</si>
  <si>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</si>
  <si>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</si>
  <si>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</si>
  <si>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</si>
  <si>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</si>
  <si>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</si>
  <si>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</si>
  <si>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</si>
  <si>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</si>
  <si>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</si>
  <si>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</si>
  <si>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</si>
  <si>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</si>
  <si>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</si>
  <si>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</si>
  <si>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</si>
  <si>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</si>
  <si>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</si>
  <si>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</si>
  <si>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</si>
  <si>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</si>
  <si>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</si>
  <si>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</si>
  <si>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</si>
  <si>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</si>
  <si>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</si>
  <si>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</si>
  <si>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</si>
  <si>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</si>
  <si>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</si>
  <si>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</si>
  <si>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</si>
  <si>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</si>
  <si>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</si>
  <si>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</si>
  <si>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</si>
  <si>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</si>
  <si>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</si>
  <si>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</si>
  <si>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</si>
  <si>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</si>
  <si>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</si>
  <si>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</si>
  <si>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</si>
  <si>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</si>
  <si>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</si>
  <si>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</si>
  <si>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</si>
  <si>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</si>
  <si>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</si>
  <si>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</si>
  <si>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</si>
  <si>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</si>
  <si>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</si>
  <si>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</si>
  <si>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</si>
  <si>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</si>
  <si>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</si>
  <si>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</si>
  <si>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</si>
  <si>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</si>
  <si>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</si>
  <si>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</si>
  <si>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</si>
  <si>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</si>
  <si>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</si>
  <si>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</si>
  <si>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</si>
  <si>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</si>
  <si>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</si>
  <si>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</si>
  <si>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</si>
  <si>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</si>
  <si>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</si>
  <si>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</si>
  <si>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</si>
  <si>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</si>
  <si>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</si>
  <si>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</si>
  <si>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</si>
  <si>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</si>
  <si>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</si>
  <si>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</si>
  <si>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</si>
  <si>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</si>
  <si>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</si>
  <si>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</si>
  <si>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</si>
  <si>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</si>
  <si>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</si>
  <si>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</si>
  <si>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</si>
  <si>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</si>
  <si>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</si>
  <si>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</si>
  <si>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</si>
  <si>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</si>
  <si>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</si>
  <si>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</si>
  <si>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</si>
  <si>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</si>
  <si>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</si>
  <si>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</si>
  <si>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</si>
  <si>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</si>
  <si>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</si>
  <si>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</si>
  <si>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</si>
  <si>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</si>
  <si>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</si>
  <si>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</si>
  <si>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</si>
  <si>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</si>
  <si>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</si>
  <si>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</si>
  <si>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</si>
  <si>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</si>
  <si>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</si>
  <si>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</si>
  <si>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</si>
  <si>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</si>
  <si>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</si>
  <si>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</si>
  <si>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</si>
  <si>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</si>
  <si>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</si>
  <si>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</si>
  <si>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</si>
  <si>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</si>
  <si>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</si>
  <si>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</si>
  <si>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</si>
  <si>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</si>
  <si>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</si>
  <si>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</si>
  <si>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</si>
  <si>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</si>
  <si>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</si>
  <si>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</si>
  <si>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</si>
  <si>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</si>
  <si>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</si>
  <si>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</si>
  <si>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</si>
  <si>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</si>
  <si>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</si>
  <si>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</si>
  <si>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</si>
  <si>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</si>
  <si>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</si>
  <si>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</si>
  <si>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</si>
  <si>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</si>
  <si>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</si>
  <si>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</si>
  <si>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</si>
  <si>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</si>
  <si>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</si>
  <si>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</si>
  <si>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</si>
  <si>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</si>
  <si>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</si>
  <si>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</si>
  <si>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</si>
  <si>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</si>
  <si>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</si>
  <si>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</si>
  <si>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</si>
  <si>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</si>
  <si>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</si>
  <si>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</si>
  <si>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</si>
  <si>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</si>
  <si>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</si>
  <si>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</si>
  <si>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</si>
  <si>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</si>
  <si>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</si>
  <si>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</si>
  <si>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</si>
  <si>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</si>
  <si>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</si>
  <si>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</si>
  <si>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</si>
  <si>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</si>
  <si>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</si>
  <si>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</si>
  <si>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</si>
  <si>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</si>
  <si>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</si>
  <si>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</si>
  <si>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</si>
  <si>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</si>
  <si>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</si>
  <si>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</si>
  <si>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</si>
  <si>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</si>
  <si>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</si>
  <si>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</si>
  <si>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</si>
  <si>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</si>
  <si>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</si>
  <si>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</si>
  <si>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</si>
  <si>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</si>
  <si>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</si>
  <si>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</si>
  <si>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</si>
  <si>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</si>
  <si>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</si>
  <si>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</si>
  <si>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</si>
  <si>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</si>
  <si>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</si>
  <si>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</si>
  <si>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</si>
  <si>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</si>
  <si>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</si>
  <si>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</si>
  <si>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</si>
  <si>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</si>
  <si>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</si>
  <si>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</si>
  <si>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</si>
  <si>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</si>
  <si>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</si>
  <si>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</si>
  <si>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</si>
  <si>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</si>
  <si>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</si>
  <si>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</si>
  <si>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</si>
  <si>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</si>
  <si>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</si>
  <si>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</si>
  <si>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</si>
  <si>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</si>
  <si>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</si>
  <si>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</si>
  <si>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</si>
  <si>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</si>
  <si>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</si>
  <si>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</si>
  <si>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</si>
  <si>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</si>
  <si>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</si>
  <si>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</si>
  <si>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</si>
  <si>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</si>
  <si>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</si>
  <si>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</si>
  <si>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</si>
  <si>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</si>
  <si>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</si>
  <si>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</si>
  <si>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</si>
  <si>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</si>
  <si>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</si>
  <si>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</si>
  <si>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</si>
  <si>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</si>
  <si>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</si>
  <si>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</si>
  <si>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</si>
  <si>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</si>
  <si>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</si>
  <si>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</si>
  <si>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</si>
  <si>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</si>
  <si>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</si>
  <si>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</si>
  <si>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</si>
  <si>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</si>
  <si>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</si>
  <si>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</si>
  <si>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</si>
  <si>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</si>
  <si>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</si>
  <si>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</si>
  <si>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</si>
  <si>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</si>
  <si>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</si>
  <si>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</si>
  <si>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</si>
  <si>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</si>
  <si>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</si>
  <si>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</si>
  <si>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</si>
  <si>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</si>
  <si>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</si>
  <si>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</si>
  <si>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</si>
  <si>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</si>
  <si>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</si>
  <si>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</si>
  <si>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</si>
  <si>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</si>
  <si>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</si>
  <si>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</si>
  <si>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</si>
  <si>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</si>
  <si>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</si>
  <si>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</si>
  <si>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</si>
  <si>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</si>
  <si>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</si>
  <si>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</si>
  <si>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</si>
  <si>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</si>
  <si>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</si>
  <si>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</si>
  <si>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</si>
  <si>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</si>
  <si>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</si>
  <si>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</si>
  <si>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</si>
  <si>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</si>
  <si>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</si>
  <si>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</si>
  <si>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</si>
  <si>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</si>
  <si>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</si>
  <si>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</si>
  <si>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</si>
  <si>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</si>
  <si>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</si>
  <si>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</si>
  <si>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</si>
  <si>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</si>
  <si>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</si>
  <si>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</si>
  <si>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</si>
  <si>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</si>
  <si>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</si>
  <si>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</si>
  <si>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</si>
  <si>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</si>
  <si>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</si>
  <si>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</si>
  <si>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</si>
  <si>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</si>
  <si>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</si>
  <si>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</si>
  <si>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</si>
  <si>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</si>
  <si>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</si>
  <si>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</si>
  <si>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</si>
  <si>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</si>
  <si>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</si>
  <si>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</si>
  <si>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</si>
  <si>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</si>
  <si>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</si>
  <si>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</si>
  <si>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</si>
  <si>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</si>
  <si>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</si>
  <si>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</si>
  <si>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</si>
  <si>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</si>
  <si>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</si>
  <si>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</si>
  <si>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</si>
  <si>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</si>
  <si>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</si>
  <si>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</si>
  <si>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</si>
  <si>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</si>
  <si>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</si>
  <si>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</si>
  <si>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</si>
  <si>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</si>
  <si>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</si>
  <si>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</si>
  <si>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</si>
  <si>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</si>
  <si>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</si>
  <si>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</si>
  <si>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</si>
  <si>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</si>
  <si>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</si>
  <si>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</si>
  <si>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</si>
  <si>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</si>
  <si>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</si>
  <si>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</si>
  <si>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</si>
  <si>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</si>
  <si>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</si>
  <si>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</si>
  <si>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</si>
  <si>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</si>
  <si>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</si>
  <si>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</si>
  <si>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</si>
  <si>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</si>
  <si>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</si>
  <si>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</si>
  <si>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</si>
  <si>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</si>
  <si>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</si>
  <si>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</si>
  <si>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</si>
  <si>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</si>
  <si>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</si>
  <si>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</si>
  <si>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</si>
  <si>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</si>
  <si>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</si>
  <si>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</si>
  <si>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</si>
  <si>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</si>
  <si>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</si>
  <si>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</si>
  <si>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</si>
  <si>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</si>
  <si>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</si>
  <si>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</si>
  <si>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</si>
  <si>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</si>
  <si>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</si>
  <si>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</si>
  <si>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</si>
  <si>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</si>
  <si>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</si>
  <si>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</si>
  <si>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</si>
  <si>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</si>
  <si>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</si>
  <si>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</si>
  <si>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</si>
  <si>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</si>
  <si>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</si>
  <si>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</si>
  <si>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</si>
  <si>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</si>
  <si>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</si>
  <si>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</si>
  <si>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</si>
  <si>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</si>
  <si>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</si>
  <si>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</si>
  <si>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</si>
  <si>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</si>
  <si>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</si>
  <si>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</si>
  <si>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</si>
  <si>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</si>
  <si>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</si>
  <si>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</si>
  <si>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</si>
  <si>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</si>
  <si>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</si>
  <si>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</si>
  <si>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</si>
  <si>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</si>
  <si>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</si>
  <si>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</si>
  <si>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</si>
  <si>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</si>
  <si>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</si>
  <si>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</si>
  <si>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</si>
  <si>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</si>
  <si>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</si>
  <si>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</si>
  <si>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</si>
  <si>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</si>
  <si>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</si>
  <si>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</si>
  <si>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</si>
  <si>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</si>
  <si>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</si>
  <si>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</si>
  <si>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</si>
  <si>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</si>
  <si>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</si>
  <si>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</si>
  <si>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</si>
  <si>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</si>
  <si>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</si>
  <si>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</si>
  <si>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</si>
  <si>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</si>
  <si>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</si>
  <si>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</si>
  <si>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</si>
  <si>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</si>
  <si>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</si>
  <si>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</si>
  <si>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</si>
  <si>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</si>
  <si>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</si>
  <si>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</si>
  <si>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</si>
  <si>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</si>
  <si>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</si>
  <si>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</si>
  <si>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</si>
  <si>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</si>
  <si>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</si>
  <si>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</si>
  <si>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</si>
  <si>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</si>
  <si>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</si>
  <si>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</si>
  <si>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</si>
  <si>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</si>
  <si>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</si>
  <si>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</si>
  <si>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</si>
  <si>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</si>
  <si>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</si>
  <si>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</si>
  <si>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</si>
  <si>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</si>
  <si>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</si>
  <si>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</si>
  <si>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</si>
  <si>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</si>
  <si>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</si>
  <si>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</si>
  <si>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</si>
  <si>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</si>
  <si>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</si>
  <si>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</si>
  <si>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</si>
  <si>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</si>
  <si>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</si>
  <si>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</si>
  <si>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</si>
  <si>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</si>
  <si>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</si>
  <si>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</si>
  <si>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</si>
  <si>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</si>
  <si>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</si>
  <si>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</si>
  <si>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</si>
  <si>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</si>
  <si>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</si>
  <si>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</si>
  <si>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</si>
  <si>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</si>
  <si>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</si>
  <si>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</si>
  <si>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</si>
  <si>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</si>
  <si>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</si>
  <si>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</si>
  <si>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</si>
  <si>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</si>
  <si>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</si>
  <si>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</si>
  <si>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</si>
  <si>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</si>
  <si>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</si>
  <si>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</si>
  <si>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</si>
  <si>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</si>
  <si>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</si>
  <si>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</si>
  <si>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</si>
  <si>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</si>
  <si>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</si>
  <si>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</si>
  <si>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</si>
  <si>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</si>
  <si>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</si>
  <si>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</si>
  <si>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</si>
  <si>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</si>
  <si>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</si>
  <si>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</si>
  <si>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</si>
  <si>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</si>
  <si>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</si>
  <si>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</si>
  <si>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</si>
  <si>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</si>
  <si>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</si>
  <si>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</si>
  <si>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</si>
  <si>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</si>
  <si>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</si>
  <si>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</si>
  <si>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</si>
  <si>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</si>
  <si>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</si>
  <si>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</si>
  <si>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</si>
  <si>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</si>
  <si>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</si>
  <si>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</si>
  <si>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</si>
  <si>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</si>
  <si>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</si>
  <si>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</si>
  <si>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</si>
  <si>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</si>
  <si>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</si>
  <si>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</si>
  <si>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</si>
  <si>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</si>
  <si>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</si>
  <si>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</si>
  <si>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</si>
  <si>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</si>
  <si>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</si>
  <si>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</si>
  <si>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</si>
  <si>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</si>
  <si>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</si>
  <si>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</si>
  <si>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</si>
  <si>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</si>
  <si>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</si>
  <si>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</si>
  <si>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</si>
  <si>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</si>
  <si>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</si>
  <si>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</si>
  <si>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</si>
  <si>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</si>
  <si>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</si>
  <si>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</si>
  <si>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</si>
  <si>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</si>
  <si>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</si>
  <si>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</si>
  <si>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</si>
  <si>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</si>
  <si>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</si>
  <si>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</si>
  <si>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</si>
  <si>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</si>
  <si>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</si>
  <si>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</si>
  <si>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</si>
  <si>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</si>
  <si>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</si>
  <si>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</si>
  <si>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</si>
  <si>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</si>
  <si>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</si>
  <si>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</si>
  <si>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</si>
  <si>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</si>
  <si>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</si>
  <si>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</si>
  <si>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</si>
  <si>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</si>
  <si>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</si>
  <si>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</si>
  <si>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</si>
  <si>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</si>
  <si>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</si>
  <si>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</si>
  <si>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</si>
  <si>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</si>
  <si>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</si>
  <si>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</si>
  <si>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</si>
  <si>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</si>
  <si>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</si>
  <si>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</si>
  <si>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</si>
  <si>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</si>
  <si>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</si>
  <si>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</si>
  <si>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</si>
  <si>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</si>
  <si>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</si>
  <si>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</si>
  <si>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</si>
  <si>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</si>
  <si>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</si>
  <si>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</si>
  <si>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</si>
  <si>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</si>
  <si>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</si>
  <si>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</si>
  <si>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</si>
  <si>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</si>
  <si>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</si>
  <si>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</si>
  <si>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</si>
  <si>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</si>
  <si>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</si>
  <si>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</si>
  <si>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</si>
  <si>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</si>
  <si>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</si>
  <si>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</si>
  <si>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</si>
  <si>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</si>
  <si>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</si>
  <si>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</si>
  <si>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</si>
  <si>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</si>
  <si>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</si>
  <si>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</si>
  <si>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</si>
  <si>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</si>
  <si>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</si>
  <si>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</si>
  <si>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</si>
  <si>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</si>
  <si>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</si>
  <si>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</si>
  <si>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</si>
  <si>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</si>
  <si>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</si>
  <si>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</si>
  <si>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</si>
  <si>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</si>
  <si>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</si>
  <si>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</si>
  <si>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</si>
  <si>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</si>
  <si>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</si>
  <si>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</si>
  <si>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</si>
  <si>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</si>
  <si>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</si>
  <si>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</si>
  <si>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</si>
  <si>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</si>
  <si>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</si>
  <si>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</si>
  <si>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</si>
  <si>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</si>
  <si>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</si>
  <si>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</si>
  <si>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</si>
  <si>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</si>
  <si>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</si>
  <si>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</si>
  <si>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</si>
  <si>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</si>
  <si>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</si>
  <si>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</si>
  <si>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</si>
  <si>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</si>
  <si>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</si>
  <si>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</si>
  <si>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</si>
  <si>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</si>
  <si>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</si>
  <si>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</si>
  <si>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</si>
  <si>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</si>
  <si>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</si>
  <si>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</si>
  <si>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</si>
  <si>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</si>
  <si>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</si>
  <si>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</si>
  <si>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</si>
  <si>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</si>
  <si>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</si>
  <si>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</si>
  <si>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</si>
  <si>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</si>
  <si>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</si>
  <si>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</si>
  <si>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</si>
  <si>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</si>
  <si>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</si>
  <si>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</si>
  <si>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</si>
  <si>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</si>
  <si>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</si>
  <si>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</si>
  <si>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</si>
  <si>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</si>
  <si>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</si>
  <si>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</si>
  <si>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</si>
  <si>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</si>
  <si>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</si>
  <si>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</si>
  <si>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</si>
  <si>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</si>
  <si>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</si>
  <si>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</si>
  <si>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</si>
  <si>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</si>
  <si>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</si>
  <si>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</si>
  <si>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</si>
  <si>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</si>
  <si>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</si>
  <si>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</si>
  <si>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</si>
  <si>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</si>
  <si>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</si>
  <si>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</si>
  <si>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</si>
  <si>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</si>
  <si>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</si>
  <si>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</si>
  <si>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</si>
  <si>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</si>
  <si>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</si>
  <si>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</si>
  <si>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</si>
  <si>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</si>
  <si>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</si>
  <si>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</si>
  <si>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</si>
  <si>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</si>
  <si>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</si>
  <si>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</si>
  <si>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</si>
  <si>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</si>
  <si>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</si>
  <si>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</si>
  <si>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</si>
  <si>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</si>
  <si>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</si>
  <si>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</si>
  <si>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</si>
  <si>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</si>
  <si>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</si>
  <si>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</si>
  <si>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</si>
  <si>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</si>
  <si>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</si>
  <si>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</si>
  <si>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</si>
  <si>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</si>
  <si>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</si>
  <si>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</si>
  <si>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</si>
  <si>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</si>
  <si>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</si>
  <si>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</si>
  <si>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</si>
  <si>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</si>
  <si>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</si>
  <si>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</si>
  <si>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</si>
  <si>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</si>
  <si>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</si>
  <si>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</si>
  <si>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</si>
  <si>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</si>
  <si>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</si>
  <si>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</si>
  <si>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</si>
  <si>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</si>
  <si>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</si>
  <si>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</si>
  <si>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</si>
  <si>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</si>
  <si>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</si>
  <si>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</si>
  <si>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</si>
  <si>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</si>
  <si>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</si>
  <si>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</si>
  <si>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</si>
  <si>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</si>
  <si>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</si>
  <si>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</si>
  <si>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</si>
  <si>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</si>
  <si>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</si>
  <si>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</si>
  <si>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</si>
  <si>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</si>
  <si>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</si>
  <si>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</si>
  <si>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</si>
  <si>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</si>
  <si>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</si>
  <si>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</si>
  <si>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</si>
  <si>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</si>
  <si>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</si>
  <si>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</si>
  <si>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</si>
  <si>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</si>
  <si>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</si>
  <si>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</si>
  <si>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</si>
  <si>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</si>
  <si>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</si>
  <si>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</si>
  <si>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</si>
  <si>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</si>
  <si>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</si>
  <si>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</si>
  <si>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</si>
  <si>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</si>
  <si>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</si>
  <si>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</si>
  <si>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</si>
  <si>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</si>
  <si>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</si>
  <si>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</si>
  <si>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</si>
  <si>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</si>
  <si>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</si>
  <si>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</si>
  <si>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</si>
  <si>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</si>
  <si>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</si>
  <si>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</si>
  <si>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</si>
  <si>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</si>
  <si>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</si>
  <si>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</si>
  <si>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</si>
  <si>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</si>
  <si>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</si>
  <si>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</si>
  <si>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</si>
  <si>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</si>
  <si>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</si>
  <si>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</si>
  <si>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</si>
  <si>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</si>
  <si>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</si>
  <si>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</si>
  <si>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</si>
  <si>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</si>
  <si>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</si>
  <si>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</si>
  <si>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</si>
  <si>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</si>
  <si>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</si>
  <si>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</si>
  <si>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</si>
  <si>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</si>
  <si>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</si>
  <si>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</si>
  <si>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</si>
  <si>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</si>
  <si>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</si>
  <si>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</si>
  <si>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</si>
  <si>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</si>
  <si>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</si>
  <si>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</si>
  <si>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</si>
  <si>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</si>
  <si>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</si>
  <si>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</si>
  <si>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</si>
  <si>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</si>
  <si>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</si>
  <si>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</si>
  <si>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</si>
  <si>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</si>
  <si>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</si>
  <si>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</si>
  <si>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</si>
  <si>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</si>
  <si>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</si>
  <si>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</si>
  <si>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</si>
  <si>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</si>
  <si>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</si>
  <si>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</si>
  <si>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</si>
  <si>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</si>
  <si>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</si>
  <si>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</si>
  <si>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</si>
  <si>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</si>
  <si>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</si>
  <si>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</si>
  <si>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</si>
  <si>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</si>
  <si>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</si>
  <si>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</si>
  <si>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</si>
  <si>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</si>
  <si>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</si>
  <si>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</si>
  <si>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</si>
  <si>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</si>
  <si>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</si>
  <si>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</si>
  <si>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</si>
  <si>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</si>
  <si>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</si>
  <si>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</si>
  <si>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</si>
  <si>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</si>
  <si>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</si>
  <si>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</si>
  <si>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</si>
  <si>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</si>
  <si>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</si>
  <si>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</si>
  <si>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</si>
  <si>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</si>
  <si>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</si>
  <si>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</si>
  <si>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</si>
  <si>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</si>
  <si>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</si>
  <si>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</si>
  <si>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</si>
  <si>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</si>
  <si>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</si>
  <si>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</si>
  <si>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</si>
  <si>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</si>
  <si>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</si>
  <si>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</si>
  <si>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</si>
  <si>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</si>
  <si>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</si>
  <si>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</si>
  <si>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</si>
  <si>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</si>
  <si>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</si>
  <si>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</si>
  <si>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</si>
  <si>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</si>
  <si>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</si>
  <si>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</si>
  <si>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</si>
  <si>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</si>
  <si>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</si>
  <si>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</si>
  <si>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</si>
  <si>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</si>
  <si>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</si>
  <si>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</si>
  <si>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</si>
  <si>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</si>
  <si>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</si>
  <si>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</si>
  <si>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</si>
  <si>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</si>
  <si>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</si>
  <si>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</si>
  <si>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</si>
  <si>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</si>
  <si>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</si>
  <si>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</si>
  <si>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</si>
  <si>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</si>
  <si>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</si>
  <si>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</si>
  <si>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</si>
  <si>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</si>
  <si>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</si>
  <si>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</si>
  <si>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</si>
  <si>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</si>
  <si>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</si>
  <si>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</si>
  <si>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</si>
  <si>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</si>
  <si>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</si>
  <si>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</si>
  <si>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</si>
  <si>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</si>
  <si>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</si>
  <si>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</si>
  <si>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</si>
  <si>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</si>
  <si>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</si>
  <si>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</si>
  <si>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</si>
  <si>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</si>
  <si>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</si>
  <si>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</si>
  <si>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</si>
  <si>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</si>
  <si>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</si>
  <si>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</si>
  <si>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</si>
  <si>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</si>
  <si>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</si>
  <si>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</si>
  <si>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</si>
  <si>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</si>
  <si>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</si>
  <si>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</si>
  <si>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</si>
  <si>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</si>
  <si>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</si>
  <si>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</si>
  <si>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</si>
  <si>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</si>
  <si>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</si>
  <si>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</si>
  <si>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</si>
  <si>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</si>
  <si>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</si>
  <si>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</si>
  <si>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</si>
  <si>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</si>
  <si>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</si>
  <si>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</si>
  <si>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</si>
  <si>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</si>
  <si>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</si>
  <si>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</si>
  <si>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</si>
  <si>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</si>
  <si>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</si>
  <si>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</si>
  <si>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</si>
  <si>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</si>
  <si>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</si>
  <si>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</si>
  <si>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</si>
  <si>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</si>
  <si>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</si>
  <si>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</si>
  <si>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</si>
  <si>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</si>
  <si>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</si>
  <si>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</si>
  <si>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</si>
  <si>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</si>
  <si>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</si>
  <si>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</si>
  <si>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</si>
  <si>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</si>
  <si>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</si>
  <si>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</si>
  <si>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</si>
  <si>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</si>
  <si>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</si>
  <si>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</si>
  <si>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</si>
  <si>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</si>
  <si>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</si>
  <si>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</si>
  <si>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</si>
  <si>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</si>
  <si>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</si>
  <si>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</si>
  <si>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</si>
  <si>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</si>
  <si>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</si>
  <si>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</si>
  <si>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</si>
  <si>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</si>
  <si>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</si>
  <si>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</si>
  <si>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</si>
  <si>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</si>
  <si>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</si>
  <si>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</si>
  <si>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</si>
  <si>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</si>
  <si>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</si>
  <si>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</si>
  <si>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</si>
  <si>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</si>
  <si>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</si>
  <si>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</si>
  <si>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</si>
  <si>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</si>
  <si>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</si>
  <si>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</si>
  <si>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</si>
  <si>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</si>
  <si>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</si>
  <si>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</si>
  <si>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</si>
  <si>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</si>
  <si>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</si>
  <si>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</si>
  <si>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</si>
  <si>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</si>
  <si>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</si>
  <si>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</si>
  <si>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</si>
  <si>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</si>
  <si>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</si>
  <si>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</si>
  <si>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</si>
  <si>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</si>
  <si>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</si>
  <si>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</si>
  <si>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</si>
  <si>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</si>
  <si>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</si>
  <si>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</si>
  <si>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</si>
  <si>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</si>
  <si>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</si>
  <si>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</si>
  <si>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</si>
  <si>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</si>
  <si>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</si>
  <si>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</si>
  <si>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</si>
  <si>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</si>
  <si>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</si>
  <si>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</si>
  <si>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</si>
  <si>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</si>
  <si>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</si>
  <si>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</si>
  <si>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</si>
  <si>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</si>
  <si>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</si>
  <si>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</si>
  <si>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</si>
  <si>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</si>
  <si>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</si>
  <si>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</si>
  <si>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</si>
  <si>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</si>
  <si>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</si>
  <si>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</si>
  <si>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</si>
  <si>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</si>
  <si>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</si>
  <si>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</si>
  <si>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</si>
  <si>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</si>
  <si>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</si>
  <si>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</si>
  <si>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</si>
  <si>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</si>
  <si>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</si>
  <si>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</si>
  <si>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</si>
  <si>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</si>
  <si>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</si>
  <si>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</si>
  <si>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</si>
  <si>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</si>
  <si>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</si>
  <si>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</si>
  <si>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</si>
  <si>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</si>
  <si>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</si>
  <si>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</si>
  <si>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</si>
  <si>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</si>
  <si>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</si>
  <si>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</si>
  <si>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</si>
  <si>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</si>
  <si>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</si>
  <si>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</si>
  <si>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</si>
  <si>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</si>
  <si>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</si>
  <si>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</si>
  <si>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</si>
  <si>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</si>
  <si>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</si>
  <si>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</si>
  <si>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</si>
  <si>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</si>
  <si>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</si>
  <si>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</si>
  <si>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</si>
  <si>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</si>
  <si>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</si>
  <si>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</si>
  <si>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</si>
  <si>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</si>
  <si>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</si>
  <si>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</si>
  <si>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</si>
  <si>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</si>
  <si>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</si>
  <si>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</si>
  <si>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</si>
  <si>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</si>
  <si>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</si>
  <si>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</si>
  <si>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</si>
  <si>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</si>
  <si>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</si>
  <si>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</si>
  <si>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</si>
  <si>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</si>
  <si>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</si>
  <si>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</si>
  <si>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</si>
  <si>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</si>
  <si>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</si>
  <si>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</si>
  <si>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</si>
  <si>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</si>
  <si>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</si>
  <si>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</si>
  <si>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</si>
  <si>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</si>
  <si>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</si>
  <si>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</si>
  <si>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</si>
  <si>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</si>
  <si>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</si>
  <si>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</si>
  <si>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</si>
  <si>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</si>
  <si>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</si>
  <si>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</si>
  <si>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</si>
  <si>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</si>
  <si>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</si>
  <si>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</si>
  <si>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</si>
  <si>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</si>
  <si>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</si>
  <si>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</si>
  <si>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</si>
  <si>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</si>
  <si>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</si>
  <si>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</si>
  <si>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</si>
  <si>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</si>
  <si>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</si>
  <si>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</si>
  <si>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</si>
  <si>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</si>
  <si>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</si>
  <si>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</si>
  <si>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</si>
  <si>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</si>
  <si>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</si>
  <si>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</si>
  <si>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</si>
  <si>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</si>
  <si>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</si>
  <si>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</si>
  <si>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</si>
  <si>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</si>
  <si>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</si>
  <si>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</si>
  <si>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</si>
  <si>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</si>
  <si>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</si>
  <si>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</si>
  <si>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</si>
  <si>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</si>
  <si>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</si>
  <si>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</si>
  <si>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</si>
  <si>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</si>
  <si>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</si>
  <si>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</si>
  <si>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</si>
  <si>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</si>
  <si>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</si>
  <si>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</si>
  <si>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</si>
  <si>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</si>
  <si>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</si>
  <si>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</si>
  <si>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</si>
  <si>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</si>
  <si>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</si>
  <si>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</si>
  <si>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</si>
  <si>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</si>
  <si>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</si>
  <si>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</si>
  <si>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</si>
  <si>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</si>
  <si>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</si>
  <si>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</si>
  <si>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</si>
  <si>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</si>
  <si>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</si>
  <si>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</si>
  <si>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</si>
  <si>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</si>
  <si>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</si>
  <si>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</si>
  <si>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</si>
  <si>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</si>
  <si>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</si>
  <si>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</si>
  <si>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</si>
  <si>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</si>
  <si>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</si>
  <si>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</si>
  <si>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</si>
  <si>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</si>
  <si>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</si>
  <si>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</si>
  <si>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</si>
  <si>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</si>
  <si>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</si>
  <si>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</si>
  <si>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</si>
  <si>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</si>
  <si>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</si>
  <si>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</si>
  <si>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</si>
  <si>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</si>
  <si>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</si>
  <si>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</si>
  <si>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</si>
  <si>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</si>
  <si>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</si>
  <si>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</si>
  <si>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</si>
  <si>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</si>
  <si>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</si>
  <si>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</si>
  <si>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</si>
  <si>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</si>
  <si>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</si>
  <si>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</si>
  <si>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</si>
  <si>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</si>
  <si>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</si>
  <si>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</si>
  <si>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</si>
  <si>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</si>
  <si>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</si>
  <si>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</si>
  <si>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</si>
  <si>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</si>
  <si>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</si>
  <si>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</si>
  <si>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</si>
  <si>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</si>
  <si>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</si>
  <si>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</si>
  <si>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</si>
  <si>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</si>
  <si>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</si>
  <si>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</si>
  <si>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</si>
  <si>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</si>
  <si>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</si>
  <si>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</si>
  <si>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</si>
  <si>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</si>
  <si>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</si>
  <si>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</si>
  <si>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</si>
  <si>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</si>
  <si>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</si>
  <si>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</si>
  <si>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</si>
  <si>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</si>
  <si>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</si>
  <si>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</si>
  <si>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</si>
  <si>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</si>
  <si>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</si>
  <si>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</si>
  <si>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</si>
  <si>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</si>
  <si>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</si>
  <si>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</si>
  <si>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</si>
  <si>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</si>
  <si>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</si>
  <si>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</si>
  <si>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</si>
  <si>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</si>
  <si>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</si>
  <si>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</si>
  <si>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</si>
  <si>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</si>
  <si>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</si>
  <si>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</si>
  <si>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</si>
  <si>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</si>
  <si>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</si>
  <si>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</si>
  <si>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</si>
  <si>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</si>
  <si>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</si>
  <si>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</si>
  <si>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</si>
  <si>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</si>
  <si>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</si>
  <si>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</si>
  <si>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</si>
  <si>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</si>
  <si>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</si>
  <si>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</si>
  <si>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</si>
  <si>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</si>
  <si>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</si>
  <si>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</si>
  <si>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</si>
  <si>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</si>
  <si>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</si>
  <si>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</si>
  <si>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</si>
  <si>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</si>
  <si>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</si>
  <si>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</si>
  <si>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</si>
  <si>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</si>
  <si>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</si>
  <si>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</si>
  <si>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</si>
  <si>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</si>
  <si>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</si>
  <si>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</si>
  <si>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</si>
  <si>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</si>
  <si>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</si>
  <si>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</si>
  <si>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</si>
  <si>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</si>
  <si>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</si>
  <si>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</si>
  <si>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</si>
  <si>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</si>
  <si>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</si>
  <si>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</si>
  <si>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</si>
  <si>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</si>
  <si>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</si>
  <si>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</si>
  <si>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</si>
  <si>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</si>
  <si>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</si>
  <si>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</si>
  <si>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</si>
  <si>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</si>
  <si>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</si>
  <si>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</si>
  <si>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</si>
  <si>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</si>
  <si>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</si>
  <si>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</si>
  <si>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</si>
  <si>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</si>
  <si>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</si>
  <si>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</si>
  <si>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</si>
  <si>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</si>
  <si>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</si>
  <si>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</si>
  <si>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</si>
  <si>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</si>
  <si>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</si>
  <si>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</si>
  <si>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</si>
  <si>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</si>
  <si>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</si>
  <si>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</si>
  <si>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</si>
  <si>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</si>
  <si>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</si>
  <si>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</si>
  <si>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</si>
  <si>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</si>
  <si>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</si>
  <si>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</si>
  <si>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</si>
  <si>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</si>
  <si>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</si>
  <si>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</si>
  <si>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</si>
  <si>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</si>
  <si>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</si>
  <si>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</si>
  <si>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</si>
  <si>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</si>
  <si>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</si>
  <si>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</si>
  <si>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</si>
  <si>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</si>
  <si>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</si>
  <si>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</si>
  <si>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</si>
  <si>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</si>
  <si>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</si>
  <si>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</si>
  <si>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</si>
  <si>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</si>
  <si>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</si>
  <si>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</si>
  <si>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</si>
  <si>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</si>
  <si>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</si>
  <si>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</si>
  <si>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</si>
  <si>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</si>
  <si>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</si>
  <si>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</si>
  <si>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</si>
  <si>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</si>
  <si>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</si>
  <si>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</si>
  <si>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</si>
  <si>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</si>
  <si>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</si>
  <si>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</si>
  <si>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</si>
  <si>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</si>
  <si>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</si>
  <si>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</si>
  <si>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</si>
  <si>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</si>
  <si>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</si>
  <si>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</si>
  <si>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</si>
  <si>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</si>
  <si>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</si>
  <si>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</si>
  <si>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</si>
  <si>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</si>
  <si>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</si>
  <si>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</si>
  <si>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</si>
  <si>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</si>
  <si>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</si>
  <si>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</si>
  <si>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</si>
  <si>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</si>
  <si>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</si>
  <si>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</si>
  <si>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</si>
  <si>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</si>
  <si>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</si>
  <si>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</si>
  <si>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</si>
  <si>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</si>
  <si>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</si>
  <si>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</si>
  <si>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</si>
  <si>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</si>
  <si>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</si>
  <si>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</si>
  <si>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</si>
  <si>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</si>
  <si>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</si>
  <si>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</si>
  <si>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</si>
  <si>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</si>
  <si>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</si>
  <si>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</si>
  <si>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</si>
  <si>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</si>
  <si>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</si>
  <si>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</si>
  <si>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</si>
  <si>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</si>
  <si>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</si>
  <si>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</si>
  <si>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</si>
  <si>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</si>
  <si>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</si>
  <si>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</si>
  <si>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</si>
  <si>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</si>
  <si>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</si>
  <si>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</si>
  <si>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</si>
  <si>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</si>
  <si>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</si>
  <si>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</si>
  <si>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</si>
  <si>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</si>
  <si>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</si>
  <si>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</si>
  <si>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</si>
  <si>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</si>
  <si>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</si>
  <si>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</si>
  <si>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</si>
  <si>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</si>
  <si>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</si>
  <si>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</si>
  <si>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</si>
  <si>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</si>
  <si>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</si>
  <si>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</si>
  <si>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</si>
  <si>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</si>
  <si>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</si>
  <si>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</si>
  <si>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</si>
  <si>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</si>
  <si>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</si>
  <si>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</si>
  <si>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</si>
  <si>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</si>
  <si>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</si>
  <si>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</si>
  <si>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</si>
  <si>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</si>
  <si>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</si>
  <si>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</si>
  <si>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</si>
  <si>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</si>
  <si>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</si>
  <si>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</si>
  <si>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</si>
  <si>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</si>
  <si>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</si>
  <si>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</si>
  <si>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</si>
  <si>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</si>
  <si>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</si>
  <si>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</si>
  <si>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</si>
  <si>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</si>
  <si>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</si>
  <si>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</si>
  <si>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</si>
  <si>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</si>
  <si>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</si>
  <si>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</si>
  <si>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</si>
  <si>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</si>
  <si>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</si>
  <si>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</si>
  <si>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</si>
  <si>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</si>
  <si>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</si>
  <si>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</si>
  <si>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</si>
  <si>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</si>
  <si>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</si>
  <si>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</si>
  <si>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</si>
  <si>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</si>
  <si>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</si>
  <si>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</si>
  <si>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</si>
  <si>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</si>
  <si>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</si>
  <si>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</si>
  <si>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</si>
  <si>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</si>
  <si>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</si>
  <si>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</si>
  <si>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</si>
  <si>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</si>
  <si>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</si>
  <si>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</si>
  <si>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</si>
  <si>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</si>
  <si>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</si>
  <si>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</si>
  <si>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</si>
  <si>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</si>
  <si>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</si>
  <si>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</si>
  <si>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</si>
  <si>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</si>
  <si>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</si>
  <si>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</si>
  <si>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</si>
  <si>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</si>
  <si>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</si>
  <si>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</si>
  <si>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</si>
  <si>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</si>
  <si>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</si>
  <si>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</si>
  <si>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</si>
  <si>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</si>
  <si>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</si>
  <si>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</si>
  <si>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</si>
  <si>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</si>
  <si>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</si>
  <si>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</si>
  <si>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</si>
  <si>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</si>
  <si>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</si>
  <si>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</si>
  <si>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</si>
  <si>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</si>
  <si>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</si>
  <si>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</si>
  <si>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</si>
  <si>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</si>
  <si>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</si>
  <si>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</si>
  <si>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</si>
  <si>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</si>
  <si>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</si>
  <si>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</si>
  <si>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</si>
  <si>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</si>
  <si>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</si>
  <si>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</si>
  <si>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</si>
  <si>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</si>
  <si>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</si>
  <si>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</si>
  <si>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</si>
  <si>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</si>
  <si>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</si>
  <si>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</si>
  <si>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</si>
  <si>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</si>
  <si>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</si>
  <si>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</si>
  <si>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</si>
  <si>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</si>
  <si>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</si>
  <si>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</si>
  <si>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</si>
  <si>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</si>
  <si>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</si>
  <si>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</si>
  <si>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</si>
  <si>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</si>
  <si>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</si>
  <si>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</si>
  <si>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</si>
  <si>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</si>
  <si>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</si>
  <si>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</si>
  <si>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</si>
  <si>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</si>
  <si>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</si>
  <si>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</si>
  <si>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</si>
  <si>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</si>
  <si>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</si>
  <si>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</si>
  <si>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</si>
  <si>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</si>
  <si>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</si>
  <si>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</si>
  <si>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</si>
  <si>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</si>
  <si>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</si>
  <si>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</si>
  <si>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</si>
  <si>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</si>
  <si>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</si>
  <si>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</si>
  <si>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</si>
  <si>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</si>
  <si>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</si>
  <si>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</si>
  <si>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</si>
  <si>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</si>
  <si>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</si>
  <si>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</si>
  <si>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</si>
  <si>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</si>
  <si>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</si>
  <si>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</si>
  <si>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</si>
  <si>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</si>
  <si>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</si>
  <si>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</si>
  <si>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</si>
  <si>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</si>
  <si>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</si>
  <si>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</si>
  <si>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</si>
  <si>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</si>
  <si>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</si>
  <si>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</si>
  <si>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</si>
  <si>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</si>
  <si>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</si>
  <si>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</si>
  <si>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</si>
  <si>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</si>
  <si>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</si>
  <si>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</si>
  <si>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</si>
  <si>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</si>
  <si>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</si>
  <si>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</si>
  <si>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</si>
  <si>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</si>
  <si>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</si>
  <si>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</si>
  <si>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</si>
  <si>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</si>
  <si>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</si>
  <si>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</si>
  <si>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</si>
  <si>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</si>
  <si>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</si>
  <si>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</si>
  <si>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</si>
  <si>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</si>
  <si>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</si>
  <si>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</si>
  <si>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</si>
  <si>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</si>
  <si>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</si>
  <si>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</si>
  <si>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</si>
  <si>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</si>
  <si>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</si>
  <si>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</si>
  <si>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</si>
  <si>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</si>
  <si>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</si>
  <si>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</si>
  <si>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</si>
  <si>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</si>
  <si>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</si>
  <si>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</si>
  <si>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</si>
  <si>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</si>
  <si>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</si>
  <si>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</si>
  <si>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</si>
  <si>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</si>
  <si>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</si>
  <si>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</si>
  <si>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</si>
  <si>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</si>
  <si>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</si>
  <si>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</si>
  <si>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</si>
  <si>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</si>
  <si>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</si>
  <si>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</si>
  <si>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</si>
  <si>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</si>
  <si>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</si>
  <si>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</si>
  <si>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</si>
  <si>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</si>
  <si>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</si>
  <si>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</si>
  <si>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</si>
  <si>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</si>
  <si>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</si>
  <si>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</si>
  <si>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</si>
  <si>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</si>
  <si>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</si>
  <si>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</si>
  <si>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</si>
  <si>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</si>
  <si>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</si>
  <si>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</si>
  <si>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</si>
  <si>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</si>
  <si>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</si>
  <si>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</si>
  <si>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</si>
  <si>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</si>
  <si>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</si>
  <si>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</si>
  <si>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</si>
  <si>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</si>
  <si>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</si>
  <si>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</si>
  <si>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</si>
  <si>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</si>
  <si>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</si>
  <si>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</si>
  <si>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</si>
  <si>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</si>
  <si>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</si>
  <si>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</si>
  <si>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</si>
  <si>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</si>
  <si>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</si>
  <si>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</si>
  <si>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</si>
  <si>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</si>
  <si>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</si>
  <si>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</si>
  <si>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</si>
  <si>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</si>
  <si>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</si>
  <si>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</si>
  <si>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</si>
  <si>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</si>
  <si>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</si>
  <si>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</si>
  <si>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</si>
  <si>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</si>
  <si>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</si>
  <si>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</si>
  <si>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</si>
  <si>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</si>
  <si>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</si>
  <si>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</si>
  <si>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</si>
  <si>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</si>
  <si>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</si>
  <si>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</si>
  <si>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</si>
  <si>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</si>
  <si>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</si>
  <si>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</si>
  <si>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</si>
  <si>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</si>
  <si>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</si>
  <si>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</si>
  <si>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</si>
  <si>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</si>
  <si>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</si>
  <si>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</si>
  <si>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</si>
  <si>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</si>
  <si>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</si>
  <si>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</si>
  <si>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</si>
  <si>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</si>
  <si>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</si>
  <si>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</si>
  <si>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</si>
  <si>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</si>
  <si>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</si>
  <si>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</si>
  <si>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</si>
  <si>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</si>
  <si>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</si>
  <si>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</si>
  <si>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</si>
  <si>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</si>
  <si>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</si>
  <si>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</si>
  <si>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</si>
  <si>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</si>
  <si>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</si>
  <si>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</si>
  <si>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</si>
  <si>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</si>
  <si>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</si>
  <si>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</si>
  <si>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</si>
  <si>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</si>
  <si>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</si>
  <si>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</si>
  <si>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</si>
  <si>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</si>
  <si>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</si>
  <si>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</si>
  <si>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</si>
  <si>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</si>
  <si>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</si>
  <si>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</si>
  <si>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</si>
  <si>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</si>
  <si>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</si>
  <si>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</si>
  <si>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</si>
  <si>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</si>
  <si>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</si>
  <si>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</si>
  <si>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</si>
  <si>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</si>
  <si>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</si>
  <si>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</si>
  <si>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</si>
  <si>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</si>
  <si>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</si>
  <si>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</si>
  <si>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</si>
  <si>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</si>
  <si>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</si>
  <si>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</si>
  <si>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</si>
  <si>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</si>
  <si>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</si>
  <si>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</si>
  <si>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</si>
  <si>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</si>
  <si>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</si>
  <si>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</si>
  <si>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</si>
  <si>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</si>
  <si>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</si>
  <si>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</si>
  <si>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</si>
  <si>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</si>
  <si>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</si>
  <si>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</si>
  <si>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</si>
  <si>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</si>
  <si>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</si>
  <si>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</si>
  <si>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</si>
  <si>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</si>
  <si>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</si>
  <si>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</si>
  <si>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</si>
  <si>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</si>
  <si>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</si>
  <si>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</si>
  <si>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</si>
  <si>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</si>
  <si>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</si>
  <si>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</si>
  <si>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</si>
  <si>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</si>
  <si>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</si>
  <si>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</si>
  <si>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</si>
  <si>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</si>
  <si>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</si>
  <si>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</si>
  <si>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</si>
  <si>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</si>
  <si>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</si>
  <si>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</si>
  <si>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</si>
  <si>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</si>
  <si>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</si>
  <si>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</si>
  <si>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</si>
  <si>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</si>
  <si>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</si>
  <si>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</si>
  <si>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</si>
  <si>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</si>
  <si>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</si>
  <si>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</si>
  <si>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</si>
  <si>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</si>
  <si>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</si>
  <si>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</si>
  <si>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</si>
  <si>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</si>
  <si>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</si>
  <si>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</si>
  <si>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</si>
  <si>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</si>
  <si>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</si>
  <si>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</si>
  <si>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</si>
  <si>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</si>
  <si>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</si>
  <si>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</si>
  <si>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</si>
  <si>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</si>
  <si>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</si>
  <si>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</si>
  <si>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</si>
  <si>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</si>
  <si>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</si>
  <si>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</si>
  <si>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</si>
  <si>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</si>
  <si>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</si>
  <si>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</si>
  <si>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</si>
  <si>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</si>
  <si>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</si>
  <si>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</si>
  <si>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</si>
  <si>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</si>
  <si>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</si>
  <si>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</si>
  <si>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</si>
  <si>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</si>
  <si>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</si>
  <si>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</si>
  <si>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</si>
  <si>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</si>
  <si>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</si>
  <si>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</si>
  <si>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</si>
  <si>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</si>
  <si>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</si>
  <si>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</si>
  <si>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</si>
  <si>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</si>
  <si>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</si>
  <si>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</si>
  <si>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</si>
  <si>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</si>
  <si>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</si>
  <si>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</si>
  <si>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</si>
  <si>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</si>
  <si>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</si>
  <si>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</si>
  <si>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</si>
  <si>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</si>
  <si>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</si>
  <si>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</si>
  <si>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</si>
  <si>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</si>
  <si>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</si>
  <si>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</si>
  <si>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</si>
  <si>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</si>
  <si>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</si>
  <si>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</si>
  <si>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</si>
  <si>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</si>
  <si>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</si>
  <si>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</si>
  <si>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</si>
  <si>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</si>
  <si>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</si>
  <si>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</si>
  <si>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</si>
  <si>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</si>
  <si>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</si>
  <si>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</si>
  <si>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</si>
  <si>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</si>
  <si>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</si>
  <si>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</si>
  <si>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</si>
  <si>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</si>
  <si>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</si>
  <si>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</si>
  <si>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</si>
  <si>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</si>
  <si>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</si>
  <si>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</si>
  <si>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</si>
  <si>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</si>
  <si>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</si>
  <si>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</si>
  <si>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</si>
  <si>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</si>
  <si>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</si>
  <si>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</si>
  <si>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</si>
  <si>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</si>
  <si>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</si>
  <si>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</si>
  <si>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</si>
  <si>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</si>
  <si>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</si>
  <si>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</si>
  <si>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</si>
  <si>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</si>
  <si>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</si>
  <si>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</si>
  <si>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</si>
  <si>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</si>
  <si>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</si>
  <si>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</si>
  <si>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</si>
  <si>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</si>
  <si>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</si>
  <si>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</si>
  <si>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</si>
  <si>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</si>
  <si>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</si>
  <si>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</si>
  <si>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</si>
  <si>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</si>
  <si>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</si>
  <si>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</si>
  <si>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</si>
  <si>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</si>
  <si>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</si>
  <si>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</si>
  <si>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</si>
  <si>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</si>
  <si>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</si>
  <si>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</si>
  <si>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</si>
  <si>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</si>
  <si>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</si>
  <si>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</si>
  <si>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</si>
  <si>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</si>
  <si>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</si>
  <si>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</si>
  <si>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</si>
  <si>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</si>
  <si>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</si>
  <si>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</si>
  <si>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</si>
  <si>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</si>
  <si>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</si>
  <si>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</si>
  <si>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</si>
  <si>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</si>
  <si>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</si>
  <si>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</si>
  <si>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</si>
  <si>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</si>
  <si>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</si>
  <si>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</si>
  <si>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</si>
  <si>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</si>
  <si>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</si>
  <si>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</si>
  <si>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</si>
  <si>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</si>
  <si>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</si>
  <si>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</si>
  <si>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</si>
  <si>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</si>
  <si>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</si>
  <si>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</si>
  <si>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</si>
  <si>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</si>
  <si>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</si>
  <si>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</si>
  <si>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</si>
  <si>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</si>
  <si>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</si>
  <si>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</si>
  <si>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</si>
  <si>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</si>
  <si>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</si>
  <si>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</si>
  <si>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</si>
  <si>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</si>
  <si>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</si>
  <si>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</si>
  <si>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</si>
  <si>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</si>
  <si>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</si>
  <si>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</si>
  <si>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</si>
  <si>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</si>
  <si>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</si>
  <si>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</si>
  <si>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</si>
  <si>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</si>
  <si>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</si>
  <si>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</si>
  <si>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</si>
  <si>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</si>
  <si>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</si>
  <si>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</si>
  <si>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</si>
  <si>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</si>
  <si>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</si>
  <si>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</si>
  <si>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</si>
  <si>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</si>
  <si>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</si>
  <si>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</si>
  <si>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</si>
  <si>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</si>
  <si>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</si>
  <si>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</si>
  <si>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</si>
  <si>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</si>
  <si>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</si>
  <si>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</si>
  <si>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</si>
  <si>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</si>
  <si>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</si>
  <si>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</si>
  <si>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</si>
  <si>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</si>
  <si>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</si>
  <si>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</si>
  <si>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</si>
  <si>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</si>
  <si>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</si>
  <si>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</si>
  <si>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</si>
  <si>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</si>
  <si>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</si>
  <si>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</si>
  <si>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</si>
  <si>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</si>
  <si>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</si>
  <si>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</si>
  <si>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</si>
  <si>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</si>
  <si>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</si>
  <si>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</si>
  <si>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</si>
  <si>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</si>
  <si>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</si>
  <si>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</si>
  <si>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</si>
  <si>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</si>
  <si>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</si>
  <si>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</si>
  <si>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</si>
  <si>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</si>
  <si>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</si>
  <si>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</si>
  <si>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</si>
  <si>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</si>
  <si>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</si>
  <si>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</si>
  <si>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</si>
  <si>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</si>
  <si>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</si>
  <si>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</si>
  <si>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</si>
  <si>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</si>
  <si>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</si>
  <si>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</si>
  <si>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</si>
  <si>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</si>
  <si>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</si>
  <si>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</si>
  <si>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</si>
  <si>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</si>
  <si>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</si>
  <si>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</si>
  <si>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</si>
  <si>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</si>
  <si>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</si>
  <si>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</si>
  <si>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</si>
  <si>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</si>
  <si>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</si>
  <si>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</si>
  <si>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</si>
  <si>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</si>
  <si>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</si>
  <si>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</si>
  <si>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</si>
  <si>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</si>
  <si>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</si>
  <si>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</si>
  <si>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</si>
  <si>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</si>
  <si>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</si>
  <si>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</si>
  <si>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</si>
  <si>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</si>
  <si>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</si>
  <si>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</si>
  <si>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</si>
  <si>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</si>
  <si>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</si>
  <si>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</si>
  <si>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</si>
  <si>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</si>
  <si>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</si>
  <si>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</si>
  <si>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</si>
  <si>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</si>
  <si>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</si>
  <si>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</si>
  <si>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</si>
  <si>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</si>
  <si>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</si>
  <si>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</si>
  <si>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</si>
  <si>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</si>
  <si>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</si>
  <si>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</si>
  <si>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</si>
  <si>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</si>
  <si>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</si>
  <si>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</si>
  <si>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</si>
  <si>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</si>
  <si>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</si>
  <si>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</si>
  <si>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</si>
  <si>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</si>
  <si>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</si>
  <si>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</si>
  <si>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</si>
  <si>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</si>
  <si>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</si>
  <si>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</si>
  <si>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</si>
  <si>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</si>
  <si>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</si>
  <si>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</si>
  <si>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</si>
  <si>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</si>
  <si>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</si>
  <si>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</si>
  <si>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</si>
  <si>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</si>
  <si>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</si>
  <si>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</si>
  <si>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</si>
  <si>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</si>
  <si>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</si>
  <si>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</si>
  <si>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</si>
  <si>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</si>
  <si>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</si>
  <si>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</si>
  <si>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</si>
  <si>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</si>
  <si>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</si>
  <si>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</si>
  <si>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</si>
  <si>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</si>
  <si>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</si>
  <si>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</si>
  <si>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</si>
  <si>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</si>
  <si>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</si>
  <si>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</si>
  <si>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</si>
  <si>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</si>
  <si>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</si>
  <si>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</si>
  <si>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</si>
  <si>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</si>
  <si>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</si>
  <si>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</si>
  <si>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</si>
  <si>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</si>
  <si>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</si>
  <si>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</si>
  <si>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</si>
  <si>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</si>
  <si>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</si>
  <si>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</si>
  <si>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</si>
  <si>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</si>
  <si>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</si>
  <si>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</si>
  <si>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</si>
  <si>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</si>
  <si>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</si>
  <si>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</si>
  <si>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</si>
  <si>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</si>
  <si>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</si>
  <si>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</si>
  <si>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</si>
  <si>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</si>
  <si>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</si>
  <si>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</si>
  <si>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</si>
  <si>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</si>
  <si>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</si>
  <si>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</si>
  <si>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</si>
  <si>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</si>
  <si>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</si>
  <si>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</si>
  <si>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</si>
  <si>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</si>
  <si>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</si>
  <si>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</si>
  <si>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</si>
  <si>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</si>
  <si>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</si>
  <si>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</si>
  <si>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</si>
  <si>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</si>
  <si>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</si>
  <si>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</si>
  <si>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</si>
  <si>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</si>
  <si>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</si>
  <si>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</si>
  <si>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</si>
  <si>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</si>
  <si>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</si>
  <si>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</si>
  <si>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</si>
  <si>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</si>
  <si>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</si>
  <si>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</si>
  <si>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</si>
  <si>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</si>
  <si>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</si>
  <si>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</si>
  <si>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</si>
  <si>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</si>
  <si>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</si>
  <si>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</si>
  <si>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</si>
  <si>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</si>
  <si>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</si>
  <si>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</si>
  <si>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</si>
  <si>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</si>
  <si>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</si>
  <si>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</si>
  <si>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</si>
  <si>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</si>
  <si>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</si>
  <si>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</si>
  <si>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</si>
  <si>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</si>
  <si>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</si>
  <si>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</si>
  <si>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</si>
  <si>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</si>
  <si>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</si>
  <si>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</si>
  <si>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</si>
  <si>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</si>
  <si>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</si>
  <si>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</si>
  <si>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</si>
  <si>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</si>
  <si>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</si>
  <si>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</si>
  <si>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</si>
  <si>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</si>
  <si>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</si>
  <si>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</si>
  <si>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</si>
  <si>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</si>
  <si>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</si>
  <si>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</si>
  <si>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</si>
  <si>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</si>
  <si>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</si>
  <si>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</si>
  <si>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</si>
  <si>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</si>
  <si>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</si>
  <si>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</si>
  <si>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</si>
  <si>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</si>
  <si>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</si>
  <si>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</si>
  <si>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</si>
  <si>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</si>
  <si>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</si>
  <si>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</si>
  <si>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</si>
  <si>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</si>
  <si>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</si>
  <si>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</si>
  <si>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</si>
  <si>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</si>
  <si>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</si>
  <si>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</si>
  <si>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</si>
  <si>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</si>
  <si>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</si>
  <si>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</si>
  <si>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</si>
  <si>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</si>
  <si>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</si>
  <si>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</si>
  <si>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</si>
  <si>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</si>
  <si>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</si>
  <si>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</si>
  <si>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</si>
  <si>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</si>
  <si>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</si>
  <si>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</si>
  <si>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</si>
  <si>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</si>
  <si>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</si>
  <si>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</si>
  <si>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</si>
  <si>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</si>
  <si>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</si>
  <si>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</si>
  <si>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</si>
  <si>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</si>
  <si>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</si>
  <si>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</si>
  <si>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</si>
  <si>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</si>
  <si>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</si>
  <si>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</si>
  <si>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</si>
  <si>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</si>
  <si>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</si>
  <si>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</si>
  <si>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</si>
  <si>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</si>
  <si>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</si>
  <si>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</si>
  <si>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</si>
  <si>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</si>
  <si>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</si>
  <si>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</si>
  <si>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</si>
  <si>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</si>
  <si>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</si>
  <si>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</si>
  <si>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</si>
  <si>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</si>
  <si>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</si>
  <si>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</si>
  <si>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</si>
  <si>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</si>
  <si>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</si>
  <si>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</si>
  <si>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</si>
  <si>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</si>
  <si>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</si>
  <si>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</si>
  <si>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</si>
  <si>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</si>
  <si>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</si>
  <si>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</si>
  <si>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</si>
  <si>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</si>
  <si>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</si>
  <si>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</si>
  <si>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</si>
  <si>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</si>
  <si>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</si>
  <si>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</si>
  <si>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</si>
  <si>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</si>
  <si>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</si>
  <si>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</si>
  <si>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</si>
  <si>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</si>
  <si>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</si>
  <si>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</si>
  <si>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</si>
  <si>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</si>
  <si>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</si>
  <si>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</si>
  <si>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</si>
  <si>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</si>
  <si>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</si>
  <si>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</si>
  <si>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</si>
  <si>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</si>
  <si>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</si>
  <si>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</si>
  <si>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</si>
  <si>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</si>
  <si>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</si>
  <si>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</si>
  <si>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</si>
  <si>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</si>
  <si>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</si>
  <si>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</si>
  <si>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</si>
  <si>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</si>
  <si>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</si>
  <si>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</si>
  <si>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</si>
  <si>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</si>
  <si>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</si>
  <si>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</si>
  <si>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</si>
  <si>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</si>
  <si>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</si>
  <si>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</si>
  <si>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</si>
  <si>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</si>
  <si>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</si>
  <si>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</si>
  <si>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</si>
  <si>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</si>
  <si>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</si>
  <si>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</si>
  <si>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</si>
  <si>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</si>
  <si>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</si>
  <si>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</si>
  <si>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</si>
  <si>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</si>
  <si>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</si>
  <si>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</si>
  <si>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</si>
  <si>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</si>
  <si>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</si>
  <si>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</si>
  <si>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</si>
  <si>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</si>
  <si>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</si>
  <si>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</si>
  <si>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</si>
  <si>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</si>
  <si>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</si>
  <si>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</si>
  <si>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</si>
  <si>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</si>
  <si>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</si>
  <si>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</si>
  <si>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</si>
  <si>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</si>
  <si>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</si>
  <si>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</si>
  <si>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</si>
  <si>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</si>
  <si>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</si>
  <si>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</si>
  <si>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</si>
  <si>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</si>
  <si>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</si>
  <si>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</si>
  <si>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</si>
  <si>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</si>
  <si>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</si>
  <si>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</si>
  <si>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</si>
  <si>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</si>
  <si>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</si>
  <si>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</si>
  <si>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</si>
  <si>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</si>
  <si>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</si>
  <si>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</si>
  <si>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</si>
  <si>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</si>
  <si>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</si>
  <si>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</si>
  <si>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</si>
  <si>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</si>
  <si>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</si>
  <si>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</si>
  <si>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</si>
  <si>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</si>
  <si>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</si>
  <si>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</si>
  <si>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</si>
  <si>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</si>
  <si>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</si>
  <si>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</si>
  <si>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</si>
  <si>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</si>
  <si>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</si>
  <si>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</si>
  <si>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</si>
  <si>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</si>
  <si>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</si>
  <si>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</si>
  <si>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</si>
  <si>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</si>
  <si>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</si>
  <si>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</si>
  <si>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</si>
  <si>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</si>
  <si>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</si>
  <si>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</si>
  <si>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</si>
  <si>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</si>
  <si>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</si>
  <si>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</si>
  <si>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</si>
  <si>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</si>
  <si>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</si>
  <si>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</si>
  <si>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</si>
  <si>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</si>
  <si>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</si>
  <si>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</si>
  <si>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</si>
  <si>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</si>
  <si>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</si>
  <si>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</si>
  <si>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</si>
  <si>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</si>
  <si>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</si>
  <si>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</si>
  <si>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</si>
  <si>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</si>
  <si>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</si>
  <si>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</si>
  <si>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</si>
  <si>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</si>
  <si>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</si>
  <si>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</si>
  <si>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</si>
  <si>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</si>
  <si>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</si>
  <si>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</si>
  <si>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</si>
  <si>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</si>
  <si>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</si>
  <si>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</si>
  <si>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</si>
  <si>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</si>
  <si>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</si>
  <si>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</si>
  <si>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</si>
  <si>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</si>
  <si>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</si>
  <si>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</si>
  <si>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</si>
  <si>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</si>
  <si>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</si>
  <si>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</si>
  <si>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</si>
  <si>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</si>
  <si>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</si>
  <si>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</si>
  <si>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</si>
  <si>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</si>
  <si>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</si>
  <si>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</si>
  <si>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</si>
  <si>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</si>
  <si>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</si>
  <si>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</si>
  <si>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</si>
  <si>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</si>
  <si>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</si>
  <si>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</si>
  <si>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</si>
  <si>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</si>
  <si>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</si>
  <si>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</si>
  <si>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</si>
  <si>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</si>
  <si>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</si>
  <si>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</si>
  <si>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</si>
  <si>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</si>
  <si>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</si>
  <si>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</si>
  <si>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</si>
  <si>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</si>
  <si>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</si>
  <si>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</si>
  <si>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</si>
  <si>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</si>
  <si>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</si>
  <si>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</si>
  <si>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</si>
  <si>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</si>
  <si>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</si>
  <si>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</si>
  <si>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</si>
  <si>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</si>
  <si>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</si>
  <si>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</si>
  <si>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</si>
  <si>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</si>
  <si>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</si>
  <si>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</si>
  <si>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</si>
  <si>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</si>
  <si>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</si>
  <si>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</si>
  <si>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</si>
  <si>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</si>
  <si>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</si>
  <si>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</si>
  <si>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</si>
  <si>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</si>
  <si>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</si>
  <si>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</si>
  <si>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</si>
  <si>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</si>
  <si>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</si>
  <si>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</si>
  <si>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</si>
  <si>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</si>
  <si>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</si>
  <si>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</si>
  <si>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</si>
  <si>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</si>
  <si>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</si>
  <si>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</si>
  <si>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</si>
  <si>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</si>
  <si>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</si>
  <si>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</si>
  <si>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</si>
  <si>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</si>
  <si>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</si>
  <si>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</si>
  <si>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</si>
  <si>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</si>
  <si>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</si>
  <si>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</si>
  <si>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</si>
  <si>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</si>
  <si>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</si>
  <si>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</si>
  <si>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</si>
  <si>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</si>
  <si>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</si>
  <si>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</si>
  <si>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</si>
  <si>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</si>
  <si>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</si>
  <si>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</si>
  <si>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</si>
  <si>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</si>
  <si>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</si>
  <si>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</si>
  <si>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</si>
  <si>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</si>
  <si>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</si>
  <si>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</si>
  <si>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</si>
  <si>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</si>
  <si>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</si>
  <si>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</si>
  <si>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</si>
  <si>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</si>
  <si>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</si>
  <si>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</si>
  <si>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</si>
  <si>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</si>
  <si>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</si>
  <si>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</si>
  <si>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</si>
  <si>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</si>
  <si>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</si>
  <si>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</si>
  <si>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</si>
  <si>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</si>
  <si>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</si>
  <si>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</si>
  <si>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</si>
  <si>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</si>
  <si>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</si>
  <si>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</si>
  <si>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</si>
  <si>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</si>
  <si>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</si>
  <si>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</si>
  <si>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</si>
  <si>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</si>
  <si>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</si>
  <si>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</si>
  <si>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</si>
  <si>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</si>
  <si>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</si>
  <si>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</si>
  <si>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</si>
  <si>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</si>
  <si>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</si>
  <si>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</si>
  <si>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</si>
  <si>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</si>
  <si>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</si>
  <si>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</si>
  <si>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</si>
  <si>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</si>
  <si>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</si>
  <si>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</si>
  <si>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</si>
  <si>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</si>
  <si>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</si>
  <si>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</si>
  <si>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</si>
  <si>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</si>
  <si>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</si>
  <si>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</si>
  <si>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</si>
  <si>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</si>
  <si>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</si>
  <si>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</si>
  <si>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</si>
  <si>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</si>
  <si>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</si>
  <si>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</si>
  <si>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</si>
  <si>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</si>
  <si>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</si>
  <si>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</si>
  <si>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</si>
  <si>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</si>
  <si>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</si>
  <si>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</si>
  <si>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</si>
  <si>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</si>
  <si>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</si>
  <si>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</si>
  <si>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</si>
  <si>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</si>
  <si>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</si>
  <si>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</si>
  <si>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</si>
  <si>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</si>
  <si>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</si>
  <si>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</si>
  <si>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</si>
  <si>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</si>
  <si>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</si>
  <si>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</si>
  <si>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</si>
  <si>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</si>
  <si>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</si>
  <si>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</si>
  <si>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</si>
  <si>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</si>
  <si>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</si>
  <si>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</si>
  <si>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</si>
  <si>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</si>
  <si>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</si>
  <si>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</si>
  <si>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</si>
  <si>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</si>
  <si>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</si>
  <si>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</si>
  <si>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</si>
  <si>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</si>
  <si>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</si>
  <si>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</si>
  <si>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</si>
  <si>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</si>
  <si>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</si>
  <si>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</si>
  <si>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</si>
  <si>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</si>
  <si>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</si>
  <si>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</si>
  <si>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</si>
  <si>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</si>
  <si>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</si>
  <si>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</si>
  <si>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</si>
  <si>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</si>
  <si>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</si>
  <si>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</si>
  <si>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</si>
  <si>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</si>
  <si>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</si>
  <si>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</si>
  <si>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</si>
  <si>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</si>
  <si>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</si>
  <si>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</si>
  <si>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</si>
  <si>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</si>
  <si>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</si>
  <si>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</si>
  <si>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</si>
  <si>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</si>
  <si>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</si>
  <si>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</si>
  <si>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</si>
  <si>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</si>
  <si>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</si>
  <si>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</si>
  <si>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</si>
  <si>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</si>
  <si>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</si>
  <si>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</si>
  <si>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</si>
  <si>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</si>
  <si>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</si>
  <si>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</si>
  <si>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</si>
  <si>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</si>
  <si>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</si>
  <si>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</si>
  <si>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</si>
  <si>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</si>
  <si>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</si>
  <si>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</si>
  <si>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</si>
  <si>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</si>
  <si>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</si>
  <si>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</si>
  <si>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</si>
  <si>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</si>
  <si>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</si>
  <si>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</si>
  <si>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</si>
  <si>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</si>
  <si>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</si>
  <si>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</si>
  <si>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</si>
  <si>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</si>
  <si>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</si>
  <si>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</si>
  <si>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</si>
  <si>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</si>
  <si>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</si>
  <si>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</si>
  <si>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</si>
  <si>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</si>
  <si>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</si>
  <si>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</si>
  <si>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</si>
  <si>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</si>
  <si>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</si>
  <si>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</si>
  <si>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</si>
  <si>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</si>
  <si>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</si>
  <si>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</si>
  <si>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</si>
  <si>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</si>
  <si>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</si>
  <si>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</si>
  <si>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</si>
  <si>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</si>
  <si>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</si>
  <si>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</si>
  <si>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</si>
  <si>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</si>
  <si>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</si>
  <si>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</si>
  <si>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</si>
  <si>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</si>
  <si>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</si>
  <si>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</si>
  <si>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</si>
  <si>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</si>
  <si>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</si>
  <si>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</si>
  <si>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</si>
  <si>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</si>
  <si>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</si>
  <si>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</si>
  <si>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</si>
  <si>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</si>
  <si>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</si>
  <si>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</si>
  <si>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</si>
  <si>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</si>
  <si>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</si>
  <si>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</si>
  <si>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</si>
  <si>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</si>
  <si>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</si>
  <si>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</si>
  <si>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</si>
  <si>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</si>
  <si>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</si>
  <si>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</si>
  <si>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</si>
  <si>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</si>
  <si>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</si>
  <si>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</si>
  <si>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</si>
  <si>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</si>
  <si>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</si>
  <si>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</si>
  <si>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</si>
  <si>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</si>
  <si>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</si>
  <si>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</si>
  <si>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</si>
  <si>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</si>
  <si>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</si>
  <si>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</si>
  <si>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</si>
  <si>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</si>
  <si>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</si>
  <si>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</si>
  <si>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</si>
  <si>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</si>
  <si>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</si>
  <si>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</si>
  <si>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</si>
  <si>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</si>
  <si>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</si>
  <si>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</si>
  <si>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</si>
  <si>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</si>
  <si>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</si>
  <si>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</si>
  <si>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</si>
  <si>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</si>
  <si>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</si>
  <si>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</si>
  <si>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</si>
  <si>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</si>
  <si>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</si>
  <si>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</si>
  <si>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</si>
  <si>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</si>
  <si>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</si>
  <si>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</si>
  <si>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</si>
  <si>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</si>
  <si>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</si>
  <si>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</si>
  <si>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</si>
  <si>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</si>
  <si>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</si>
  <si>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</si>
  <si>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</si>
  <si>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</si>
  <si>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</si>
  <si>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</si>
  <si>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</si>
  <si>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</si>
  <si>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</si>
  <si>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</si>
  <si>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</si>
  <si>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</si>
  <si>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</si>
  <si>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</si>
  <si>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</si>
  <si>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</si>
  <si>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</si>
  <si>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</si>
  <si>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</si>
  <si>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</si>
  <si>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</si>
  <si>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</si>
  <si>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</si>
  <si>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</si>
  <si>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</si>
  <si>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</si>
  <si>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</si>
  <si>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</si>
  <si>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</si>
  <si>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</si>
  <si>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</si>
  <si>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</si>
  <si>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</si>
  <si>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</si>
  <si>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</si>
  <si>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</si>
  <si>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</si>
  <si>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</si>
  <si>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</si>
  <si>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</si>
  <si>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</si>
  <si>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</si>
  <si>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</si>
  <si>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</si>
  <si>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</si>
  <si>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</si>
  <si>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</si>
  <si>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</si>
  <si>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</si>
  <si>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</si>
  <si>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</si>
  <si>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</si>
  <si>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</si>
  <si>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</si>
  <si>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</si>
  <si>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</si>
  <si>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</si>
  <si>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</si>
  <si>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</si>
  <si>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</si>
  <si>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</si>
  <si>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</si>
  <si>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</si>
  <si>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</si>
  <si>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</si>
  <si>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</si>
  <si>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</si>
  <si>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</si>
  <si>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</si>
  <si>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</si>
  <si>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</si>
  <si>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</si>
  <si>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</si>
  <si>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</si>
  <si>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</si>
  <si>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</si>
  <si>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</si>
  <si>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</si>
  <si>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</si>
  <si>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</si>
  <si>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</si>
  <si>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</si>
  <si>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</si>
  <si>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</si>
  <si>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</si>
  <si>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</si>
  <si>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</si>
  <si>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</si>
  <si>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</si>
  <si>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</si>
  <si>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</si>
  <si>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</si>
  <si>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</si>
  <si>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</si>
  <si>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</si>
  <si>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</si>
  <si>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</si>
  <si>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</si>
  <si>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</si>
  <si>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</si>
  <si>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</si>
  <si>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</si>
  <si>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</si>
  <si>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</si>
  <si>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</si>
  <si>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</si>
  <si>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</si>
  <si>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</si>
  <si>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</si>
  <si>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</si>
  <si>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</si>
  <si>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</si>
  <si>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</si>
  <si>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</si>
  <si>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</si>
  <si>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</si>
  <si>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</si>
  <si>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</si>
  <si>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</si>
  <si>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</si>
  <si>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</si>
  <si>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</si>
  <si>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</si>
  <si>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</si>
  <si>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</si>
  <si>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</si>
  <si>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</si>
  <si>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</si>
  <si>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</si>
  <si>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</si>
  <si>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</si>
  <si>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</si>
  <si>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</si>
  <si>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</si>
  <si>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</si>
  <si>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</si>
  <si>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</si>
  <si>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</si>
  <si>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</si>
  <si>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</si>
  <si>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</si>
  <si>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</si>
  <si>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</si>
  <si>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</si>
  <si>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</si>
  <si>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</si>
  <si>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</si>
  <si>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</si>
  <si>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</si>
  <si>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</si>
  <si>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</si>
  <si>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</si>
  <si>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</si>
  <si>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</si>
  <si>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</si>
  <si>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</si>
  <si>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</si>
  <si>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</si>
  <si>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</si>
  <si>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</si>
  <si>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</si>
  <si>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</si>
  <si>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</si>
  <si>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</si>
  <si>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</si>
  <si>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</si>
  <si>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</si>
  <si>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</si>
  <si>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</si>
  <si>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</si>
  <si>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</si>
  <si>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</si>
  <si>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</si>
  <si>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</si>
  <si>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</si>
  <si>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</si>
  <si>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</si>
  <si>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</si>
  <si>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</si>
  <si>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</si>
  <si>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</si>
  <si>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</si>
  <si>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</si>
  <si>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</si>
  <si>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</si>
  <si>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</si>
  <si>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</si>
  <si>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</si>
  <si>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</si>
  <si>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</si>
  <si>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</si>
  <si>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</si>
  <si>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</si>
  <si>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</si>
  <si>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</si>
  <si>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</si>
  <si>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</si>
  <si>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</si>
  <si>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</si>
  <si>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</si>
  <si>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</si>
  <si>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</si>
  <si>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</si>
  <si>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</si>
  <si>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</si>
  <si>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</si>
  <si>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</si>
  <si>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</si>
  <si>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</si>
  <si>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</si>
  <si>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</si>
  <si>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</si>
  <si>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</si>
  <si>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</si>
  <si>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</si>
  <si>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</si>
  <si>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</si>
  <si>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</si>
  <si>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</si>
  <si>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</si>
  <si>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</si>
  <si>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</si>
  <si>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</si>
  <si>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</si>
  <si>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</si>
  <si>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</si>
  <si>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</si>
  <si>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</si>
  <si>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</si>
  <si>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</si>
  <si>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</si>
  <si>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</si>
  <si>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</si>
  <si>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</si>
  <si>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</si>
  <si>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</si>
  <si>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</si>
  <si>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</si>
  <si>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</si>
  <si>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</si>
  <si>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</si>
  <si>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</si>
  <si>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</si>
  <si>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</si>
  <si>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</si>
  <si>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</si>
  <si>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</si>
  <si>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</si>
  <si>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</si>
  <si>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</si>
  <si>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</si>
  <si>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</si>
  <si>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</si>
  <si>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</si>
  <si>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</si>
  <si>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</si>
  <si>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</si>
  <si>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</si>
  <si>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</si>
  <si>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</si>
  <si>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</si>
  <si>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</si>
  <si>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</si>
  <si>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</si>
  <si>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</si>
  <si>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</si>
  <si>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</si>
  <si>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</si>
  <si>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</si>
  <si>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</si>
  <si>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</si>
  <si>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</si>
  <si>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</si>
  <si>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</si>
  <si>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</si>
  <si>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</si>
  <si>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</si>
  <si>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</si>
  <si>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</si>
  <si>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</si>
  <si>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</si>
  <si>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</si>
  <si>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</si>
  <si>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</si>
  <si>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</si>
  <si>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</si>
  <si>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</si>
  <si>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</si>
  <si>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</si>
  <si>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</si>
  <si>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</si>
  <si>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</si>
  <si>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</si>
  <si>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</si>
  <si>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</si>
  <si>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</si>
  <si>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</si>
  <si>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</si>
  <si>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</si>
  <si>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</si>
  <si>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</si>
  <si>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</si>
  <si>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</si>
  <si>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</si>
  <si>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</si>
  <si>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</si>
  <si>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</si>
  <si>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</si>
  <si>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</si>
  <si>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</si>
  <si>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</si>
  <si>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</si>
  <si>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</si>
  <si>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</si>
  <si>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</si>
  <si>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</si>
  <si>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</si>
  <si>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</si>
  <si>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</si>
  <si>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</si>
  <si>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</si>
  <si>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</si>
  <si>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</si>
  <si>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</si>
  <si>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</si>
  <si>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</si>
  <si>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</si>
  <si>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</si>
  <si>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</si>
  <si>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</si>
  <si>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</si>
  <si>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</si>
  <si>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</si>
  <si>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</si>
  <si>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</si>
  <si>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</si>
  <si>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</si>
  <si>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</si>
  <si>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</si>
  <si>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</si>
  <si>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</si>
  <si>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</si>
  <si>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</si>
  <si>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</si>
  <si>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</si>
  <si>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</si>
  <si>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</si>
  <si>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</si>
  <si>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</si>
  <si>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</si>
  <si>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</si>
  <si>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</si>
  <si>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</si>
  <si>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</si>
  <si>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</si>
  <si>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</si>
  <si>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</si>
  <si>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</si>
  <si>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</si>
  <si>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</si>
  <si>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</si>
  <si>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</si>
  <si>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</si>
  <si>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</si>
  <si>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</si>
  <si>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</si>
  <si>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</si>
  <si>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</si>
  <si>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</si>
  <si>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</si>
  <si>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</si>
  <si>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</si>
  <si>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</si>
  <si>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</si>
  <si>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</si>
  <si>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</si>
  <si>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</si>
  <si>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</si>
  <si>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</si>
  <si>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</si>
  <si>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</si>
  <si>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</si>
  <si>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</si>
  <si>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</si>
  <si>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</si>
  <si>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</si>
  <si>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</si>
  <si>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</si>
  <si>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</si>
  <si>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</si>
  <si>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</si>
  <si>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</si>
  <si>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</si>
  <si>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</si>
  <si>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</si>
  <si>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</si>
  <si>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</si>
  <si>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</si>
  <si>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</si>
  <si>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</si>
  <si>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</si>
  <si>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</si>
  <si>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</si>
  <si>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</si>
  <si>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</si>
  <si>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</si>
  <si>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</si>
  <si>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</si>
  <si>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</si>
  <si>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</si>
  <si>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</si>
  <si>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</si>
  <si>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</si>
  <si>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</si>
  <si>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</si>
  <si>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</si>
  <si>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</si>
  <si>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</si>
  <si>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</si>
  <si>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</si>
  <si>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</si>
  <si>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</si>
  <si>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</si>
  <si>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</si>
  <si>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</si>
  <si>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</si>
  <si>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</si>
  <si>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</si>
  <si>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</si>
  <si>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</si>
  <si>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</si>
  <si>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</si>
  <si>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</si>
  <si>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</si>
  <si>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</si>
  <si>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</si>
  <si>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</si>
  <si>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</si>
  <si>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</si>
  <si>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</si>
  <si>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</si>
  <si>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</si>
  <si>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</si>
  <si>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</si>
  <si>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</si>
  <si>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</si>
  <si>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</si>
  <si>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</si>
  <si>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</si>
  <si>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</si>
  <si>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</si>
  <si>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</si>
  <si>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</si>
  <si>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</si>
  <si>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</si>
  <si>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</si>
  <si>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</si>
  <si>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</si>
  <si>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</si>
  <si>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</si>
  <si>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</si>
  <si>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</si>
  <si>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</si>
  <si>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</si>
  <si>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</si>
  <si>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</si>
  <si>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</si>
  <si>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</si>
  <si>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</si>
  <si>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</si>
  <si>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</si>
  <si>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</si>
  <si>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</si>
  <si>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</si>
  <si>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</si>
  <si>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</si>
  <si>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</si>
  <si>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</si>
  <si>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</si>
  <si>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</si>
  <si>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</si>
  <si>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</si>
  <si>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</si>
  <si>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</si>
  <si>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</si>
  <si>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</si>
  <si>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</si>
  <si>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</si>
  <si>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</si>
  <si>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</si>
  <si>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</si>
  <si>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</si>
  <si>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</si>
  <si>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</si>
  <si>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</si>
  <si>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</si>
  <si>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</si>
  <si>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</si>
  <si>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</si>
  <si>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</si>
  <si>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</si>
  <si>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</si>
  <si>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</si>
  <si>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</si>
  <si>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</si>
  <si>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</si>
  <si>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</si>
  <si>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</si>
  <si>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</si>
  <si>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</si>
  <si>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</si>
  <si>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</si>
  <si>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</si>
  <si>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</si>
  <si>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</si>
  <si>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</si>
  <si>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</si>
  <si>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</si>
  <si>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</si>
  <si>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</si>
  <si>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</si>
  <si>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</si>
  <si>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</si>
  <si>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</si>
  <si>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</si>
  <si>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</si>
  <si>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</si>
  <si>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</si>
  <si>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</si>
  <si>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</si>
  <si>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</si>
  <si>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</si>
  <si>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</si>
  <si>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</si>
  <si>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</si>
  <si>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</si>
  <si>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</si>
  <si>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</si>
  <si>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</si>
  <si>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</si>
  <si>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</si>
  <si>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</si>
  <si>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</si>
  <si>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</si>
  <si>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</si>
  <si>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</si>
  <si>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</si>
  <si>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</si>
  <si>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</si>
  <si>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</si>
  <si>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</si>
  <si>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</si>
  <si>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</si>
  <si>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</si>
  <si>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</si>
  <si>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</si>
  <si>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</si>
  <si>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</si>
  <si>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</si>
  <si>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</si>
  <si>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</si>
  <si>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</si>
  <si>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</si>
  <si>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</si>
  <si>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</si>
  <si>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</si>
  <si>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</si>
  <si>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</si>
  <si>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</si>
  <si>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</si>
  <si>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</si>
  <si>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</si>
  <si>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</si>
  <si>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</si>
  <si>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</si>
  <si>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</si>
  <si>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</si>
  <si>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</si>
  <si>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</si>
  <si>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</si>
  <si>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</si>
  <si>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</si>
  <si>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</si>
  <si>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</si>
  <si>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</si>
  <si>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</si>
  <si>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</si>
  <si>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</si>
  <si>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</si>
  <si>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</si>
  <si>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</si>
  <si>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</si>
  <si>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</si>
  <si>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</si>
  <si>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</si>
  <si>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</si>
  <si>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</si>
  <si>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</si>
  <si>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</si>
  <si>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</si>
  <si>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</si>
  <si>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</si>
  <si>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</si>
  <si>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</si>
  <si>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</si>
  <si>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</si>
  <si>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</si>
  <si>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</si>
  <si>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</si>
  <si>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</si>
  <si>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</si>
  <si>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</si>
  <si>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</si>
  <si>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</si>
  <si>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</si>
  <si>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</si>
  <si>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</si>
  <si>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</si>
  <si>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</si>
  <si>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</si>
  <si>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</si>
  <si>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</si>
  <si>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</si>
  <si>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</si>
  <si>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</si>
  <si>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</si>
  <si>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</si>
  <si>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</si>
  <si>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</si>
  <si>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</si>
  <si>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</si>
  <si>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</si>
  <si>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</si>
  <si>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</si>
  <si>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</si>
  <si>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</si>
  <si>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</si>
  <si>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</si>
  <si>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</si>
  <si>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</si>
  <si>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</si>
  <si>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</si>
  <si>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</si>
  <si>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</si>
  <si>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</si>
  <si>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</si>
  <si>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</si>
  <si>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</si>
  <si>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</si>
  <si>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</si>
  <si>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</si>
  <si>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</si>
  <si>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</si>
  <si>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</si>
  <si>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</si>
  <si>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</si>
  <si>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</si>
  <si>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</si>
  <si>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</si>
  <si>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</si>
  <si>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</si>
  <si>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</si>
  <si>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</si>
  <si>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</si>
  <si>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</si>
  <si>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</si>
  <si>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</si>
  <si>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</si>
  <si>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</si>
  <si>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</si>
  <si>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</si>
  <si>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</si>
  <si>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</si>
  <si>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</si>
  <si>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</si>
  <si>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</si>
  <si>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</si>
  <si>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</si>
  <si>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</si>
  <si>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</si>
  <si>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</si>
  <si>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</si>
  <si>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</si>
  <si>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</si>
  <si>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</si>
  <si>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</si>
  <si>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</si>
  <si>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</si>
  <si>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</si>
  <si>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</si>
  <si>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</si>
  <si>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</si>
  <si>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</si>
  <si>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</si>
  <si>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</si>
  <si>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</si>
  <si>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</si>
  <si>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</si>
  <si>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</si>
  <si>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</si>
  <si>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</si>
  <si>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</si>
  <si>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</si>
  <si>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</si>
  <si>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</si>
  <si>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</si>
  <si>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</si>
  <si>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</si>
  <si>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</si>
  <si>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</si>
  <si>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</si>
  <si>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</si>
  <si>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</si>
  <si>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</si>
  <si>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</si>
  <si>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</si>
  <si>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</si>
  <si>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</si>
  <si>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</si>
  <si>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</si>
  <si>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</si>
  <si>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</si>
  <si>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</si>
  <si>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</si>
  <si>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</si>
  <si>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</si>
  <si>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</si>
  <si>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</si>
  <si>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</si>
  <si>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</si>
  <si>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</si>
  <si>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</si>
  <si>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</si>
  <si>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</si>
  <si>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</si>
  <si>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</si>
  <si>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</si>
  <si>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</si>
  <si>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</si>
  <si>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</si>
  <si>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</si>
  <si>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</si>
  <si>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</si>
  <si>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</si>
  <si>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</si>
  <si>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</si>
  <si>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</si>
  <si>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</si>
  <si>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</si>
  <si>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</si>
  <si>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</si>
  <si>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</si>
  <si>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</si>
  <si>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</si>
  <si>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</si>
  <si>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</si>
  <si>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</si>
  <si>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</si>
  <si>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</si>
  <si>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</si>
  <si>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</si>
  <si>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</si>
  <si>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</si>
  <si>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</si>
  <si>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</si>
  <si>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</si>
  <si>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</si>
  <si>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</si>
  <si>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</si>
  <si>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</si>
  <si>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</si>
  <si>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</si>
  <si>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</si>
  <si>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</si>
  <si>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</si>
  <si>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</si>
  <si>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</si>
  <si>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</si>
  <si>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</si>
  <si>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</si>
  <si>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</si>
  <si>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</si>
  <si>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</si>
  <si>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</si>
  <si>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</si>
  <si>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</si>
  <si>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</si>
  <si>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</si>
  <si>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</si>
  <si>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</si>
  <si>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</si>
  <si>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</si>
  <si>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</si>
  <si>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</si>
  <si>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</si>
  <si>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</si>
  <si>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</si>
  <si>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</si>
  <si>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</si>
  <si>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</si>
  <si>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</si>
  <si>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</si>
  <si>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</si>
  <si>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</si>
  <si>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</si>
  <si>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</si>
  <si>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</si>
  <si>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</si>
  <si>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</si>
  <si>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</si>
  <si>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</si>
  <si>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</si>
  <si>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</si>
  <si>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</si>
  <si>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</si>
  <si>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</si>
  <si>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</si>
  <si>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</si>
  <si>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</si>
  <si>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</si>
  <si>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</si>
  <si>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</si>
  <si>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</si>
  <si>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</si>
  <si>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</si>
  <si>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</si>
  <si>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</si>
  <si>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</si>
  <si>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</si>
  <si>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</si>
  <si>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</si>
  <si>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</si>
  <si>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</si>
  <si>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</si>
  <si>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</si>
  <si>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</si>
  <si>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</si>
  <si>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</si>
  <si>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</si>
  <si>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</si>
  <si>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</si>
  <si>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</si>
  <si>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</si>
  <si>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</si>
  <si>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</si>
  <si>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</si>
  <si>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</si>
  <si>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</si>
  <si>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</si>
  <si>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</si>
  <si>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</si>
  <si>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</si>
  <si>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</si>
  <si>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</si>
  <si>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</si>
  <si>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</si>
  <si>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</si>
  <si>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</si>
  <si>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</si>
  <si>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</si>
  <si>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</si>
  <si>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</si>
  <si>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</si>
  <si>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</si>
  <si>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</si>
  <si>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</si>
  <si>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</si>
  <si>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</si>
  <si>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</si>
  <si>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</si>
  <si>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</si>
  <si>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</si>
  <si>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</si>
  <si>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</si>
  <si>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</si>
  <si>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</si>
  <si>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</si>
  <si>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</si>
  <si>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</si>
  <si>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</si>
  <si>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</si>
  <si>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</si>
  <si>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</si>
  <si>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</si>
  <si>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</si>
  <si>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</si>
  <si>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</si>
  <si>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</si>
  <si>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</si>
  <si>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</si>
  <si>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</si>
  <si>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</si>
  <si>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</si>
  <si>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</si>
  <si>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</si>
  <si>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</si>
  <si>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</si>
  <si>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</si>
  <si>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</si>
  <si>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</si>
  <si>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</si>
  <si>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</si>
  <si>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</si>
  <si>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</si>
  <si>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</si>
  <si>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</si>
  <si>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</si>
  <si>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</si>
  <si>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</si>
  <si>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</si>
  <si>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</si>
  <si>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</si>
  <si>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</si>
  <si>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</si>
  <si>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</si>
  <si>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</si>
  <si>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</si>
  <si>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</si>
  <si>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</si>
  <si>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</si>
  <si>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</si>
  <si>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</si>
  <si>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</si>
  <si>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</si>
  <si>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</si>
  <si>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</si>
  <si>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</si>
  <si>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</si>
  <si>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</si>
  <si>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</si>
  <si>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</si>
  <si>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</si>
  <si>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</si>
  <si>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</si>
  <si>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</si>
  <si>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</si>
  <si>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</si>
  <si>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</si>
  <si>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</si>
  <si>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</si>
  <si>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</si>
  <si>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</si>
  <si>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</si>
  <si>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</si>
  <si>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</si>
  <si>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</si>
  <si>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</si>
  <si>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</si>
  <si>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</si>
  <si>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</si>
  <si>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</si>
  <si>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</si>
  <si>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</si>
  <si>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</si>
  <si>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</si>
  <si>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</si>
  <si>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</si>
  <si>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</si>
  <si>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</si>
  <si>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</si>
  <si>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</si>
  <si>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</si>
  <si>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</si>
  <si>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</si>
  <si>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</si>
  <si>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</si>
  <si>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</si>
  <si>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</si>
  <si>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</si>
  <si>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</si>
  <si>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</si>
  <si>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</si>
  <si>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</si>
  <si>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</si>
  <si>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</si>
  <si>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</si>
  <si>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</si>
  <si>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</si>
  <si>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</si>
  <si>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</si>
  <si>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</si>
  <si>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</si>
  <si>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</si>
  <si>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</si>
  <si>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</si>
  <si>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</si>
  <si>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</si>
  <si>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</si>
  <si>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</si>
  <si>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</si>
  <si>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</si>
  <si>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</si>
  <si>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</si>
  <si>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</si>
  <si>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</si>
  <si>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</si>
  <si>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</si>
  <si>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</si>
  <si>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</si>
  <si>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</si>
  <si>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</si>
  <si>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</si>
  <si>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</si>
  <si>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</si>
  <si>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</si>
  <si>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</si>
  <si>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</si>
  <si>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</si>
  <si>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</si>
  <si>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</si>
  <si>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</si>
  <si>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</si>
  <si>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</si>
  <si>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</si>
  <si>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</si>
  <si>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</si>
  <si>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</si>
  <si>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</si>
  <si>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</si>
  <si>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</si>
  <si>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</si>
  <si>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</si>
  <si>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</si>
  <si>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</si>
  <si>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</si>
  <si>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</si>
  <si>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</si>
  <si>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</si>
  <si>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</si>
  <si>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</si>
  <si>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</si>
  <si>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</si>
  <si>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</si>
  <si>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</si>
  <si>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</si>
  <si>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</si>
  <si>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</si>
  <si>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</si>
  <si>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</si>
  <si>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</si>
  <si>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</si>
  <si>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</si>
  <si>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</si>
  <si>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</si>
  <si>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</si>
  <si>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</si>
  <si>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</si>
  <si>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</si>
  <si>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</si>
  <si>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</si>
  <si>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</si>
  <si>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</si>
  <si>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</si>
  <si>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</si>
  <si>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</si>
  <si>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</si>
  <si>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</si>
  <si>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</si>
  <si>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</si>
  <si>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</si>
  <si>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</si>
  <si>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</si>
  <si>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</si>
  <si>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</si>
  <si>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</si>
  <si>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</si>
  <si>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</si>
  <si>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</si>
  <si>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</si>
  <si>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</si>
  <si>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</si>
  <si>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</si>
  <si>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</si>
  <si>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</si>
  <si>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</si>
  <si>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</si>
  <si>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</si>
  <si>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</si>
  <si>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</si>
  <si>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</si>
  <si>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</si>
  <si>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</si>
  <si>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</si>
  <si>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</si>
  <si>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</si>
  <si>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</si>
  <si>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</si>
  <si>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</si>
  <si>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</si>
  <si>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</si>
  <si>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</si>
  <si>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</si>
  <si>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</si>
  <si>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</si>
  <si>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</si>
  <si>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</si>
  <si>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</si>
  <si>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</si>
  <si>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</si>
  <si>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</si>
  <si>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</si>
  <si>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</si>
  <si>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</si>
  <si>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</si>
  <si>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</si>
  <si>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</si>
  <si>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</si>
  <si>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</si>
  <si>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</si>
  <si>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</si>
  <si>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</si>
  <si>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</si>
  <si>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</si>
  <si>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</si>
  <si>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</si>
  <si>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</si>
  <si>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</si>
  <si>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</si>
  <si>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</si>
  <si>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</si>
  <si>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</si>
  <si>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</si>
  <si>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</si>
  <si>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</si>
  <si>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</si>
  <si>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</si>
  <si>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</si>
  <si>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</si>
  <si>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</si>
  <si>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</si>
  <si>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</si>
  <si>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</si>
  <si>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</si>
  <si>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</si>
  <si>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</si>
  <si>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</si>
  <si>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</si>
  <si>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</si>
  <si>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</si>
  <si>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</si>
  <si>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</si>
  <si>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</si>
  <si>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</si>
  <si>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</si>
  <si>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</si>
  <si>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</si>
  <si>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</si>
  <si>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</si>
  <si>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</si>
  <si>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</si>
  <si>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</si>
  <si>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</si>
  <si>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</si>
  <si>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</si>
  <si>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</si>
  <si>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</si>
  <si>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</si>
  <si>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</si>
  <si>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</si>
  <si>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</si>
  <si>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</si>
  <si>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</si>
  <si>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</si>
  <si>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</si>
  <si>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</si>
  <si>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</si>
  <si>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</si>
  <si>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</si>
  <si>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</si>
  <si>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</si>
  <si>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</si>
  <si>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</si>
  <si>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</si>
  <si>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</si>
  <si>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</si>
  <si>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</si>
  <si>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</si>
  <si>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</si>
  <si>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</si>
  <si>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</si>
  <si>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</si>
  <si>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</si>
  <si>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</si>
  <si>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</si>
  <si>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</si>
  <si>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</si>
  <si>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</si>
  <si>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</si>
  <si>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</si>
  <si>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</si>
  <si>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</si>
  <si>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</si>
  <si>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</si>
  <si>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</si>
  <si>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</si>
  <si>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</si>
  <si>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</si>
  <si>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</si>
  <si>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</si>
  <si>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</si>
  <si>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</si>
  <si>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</si>
  <si>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</si>
  <si>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</si>
  <si>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</si>
  <si>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</si>
  <si>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</si>
  <si>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</si>
  <si>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</si>
  <si>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</si>
  <si>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</si>
  <si>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</si>
  <si>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</si>
  <si>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</si>
  <si>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</si>
  <si>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</si>
  <si>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</si>
  <si>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</si>
  <si>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</si>
  <si>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</si>
  <si>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</si>
  <si>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</si>
  <si>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</si>
  <si>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</si>
  <si>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</si>
  <si>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</si>
  <si>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</si>
  <si>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</si>
  <si>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</si>
  <si>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</si>
  <si>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</si>
  <si>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</si>
  <si>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</si>
  <si>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</si>
  <si>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</si>
  <si>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</si>
  <si>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</si>
  <si>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</si>
  <si>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</si>
  <si>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</si>
  <si>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</si>
  <si>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</si>
  <si>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</si>
  <si>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</si>
  <si>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</si>
  <si>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</si>
  <si>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</si>
  <si>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</si>
  <si>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</si>
  <si>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</si>
  <si>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</si>
  <si>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</si>
  <si>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</si>
  <si>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</si>
  <si>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</si>
  <si>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</si>
  <si>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</si>
  <si>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</si>
  <si>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</si>
  <si>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</si>
  <si>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</si>
  <si>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</si>
  <si>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</si>
  <si>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</si>
  <si>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</si>
  <si>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</si>
  <si>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</si>
  <si>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</si>
  <si>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</si>
  <si>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</si>
  <si>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</si>
  <si>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</si>
  <si>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</si>
  <si>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</si>
  <si>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</si>
  <si>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</si>
  <si>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</si>
  <si>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</si>
  <si>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</si>
  <si>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</si>
  <si>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</si>
  <si>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</si>
  <si>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</si>
  <si>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</si>
  <si>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</si>
  <si>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</si>
  <si>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</si>
  <si>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</si>
  <si>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</si>
  <si>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</si>
  <si>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</si>
  <si>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</si>
  <si>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</si>
  <si>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</si>
  <si>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</si>
  <si>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</si>
  <si>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</si>
  <si>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</si>
  <si>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</si>
  <si>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</si>
  <si>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</si>
  <si>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</si>
  <si>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</si>
  <si>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</si>
  <si>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</si>
  <si>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</si>
  <si>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</si>
  <si>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</si>
  <si>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</si>
  <si>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</si>
  <si>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</si>
  <si>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</si>
  <si>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</si>
  <si>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</si>
  <si>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</si>
  <si>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</si>
  <si>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</si>
  <si>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</si>
  <si>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</si>
  <si>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</si>
  <si>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</si>
  <si>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</si>
  <si>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</si>
  <si>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</si>
  <si>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</si>
  <si>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</si>
  <si>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</si>
  <si>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</si>
  <si>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</si>
  <si>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</si>
  <si>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</si>
  <si>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</si>
  <si>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</si>
  <si>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</si>
  <si>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</si>
  <si>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</si>
  <si>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</si>
  <si>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</si>
  <si>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</si>
  <si>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</si>
  <si>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</si>
  <si>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</si>
  <si>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</si>
  <si>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</si>
  <si>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</si>
  <si>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</si>
  <si>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</si>
  <si>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</si>
  <si>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</si>
  <si>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</si>
  <si>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</si>
  <si>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</si>
  <si>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</si>
  <si>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</si>
  <si>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</si>
  <si>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</si>
  <si>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</si>
  <si>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</si>
  <si>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</si>
  <si>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</si>
  <si>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</si>
  <si>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</si>
  <si>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</si>
  <si>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</si>
  <si>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</si>
  <si>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</si>
  <si>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</si>
  <si>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</si>
  <si>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</si>
  <si>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</si>
  <si>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</si>
  <si>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</si>
  <si>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</si>
  <si>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</si>
  <si>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</si>
  <si>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</si>
  <si>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</si>
  <si>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</si>
  <si>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</si>
  <si>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</si>
  <si>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</si>
  <si>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</si>
  <si>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</si>
  <si>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</si>
  <si>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</si>
  <si>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</si>
  <si>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</si>
  <si>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</si>
  <si>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</si>
  <si>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</si>
  <si>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</si>
  <si>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</si>
  <si>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</si>
  <si>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</si>
  <si>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</si>
  <si>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</si>
  <si>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</si>
  <si>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</si>
  <si>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</si>
  <si>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</si>
  <si>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</si>
  <si>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</si>
  <si>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</si>
  <si>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</si>
  <si>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</si>
  <si>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</si>
  <si>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</si>
  <si>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</si>
  <si>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</si>
  <si>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</si>
  <si>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</si>
  <si>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</si>
  <si>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</si>
  <si>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</si>
  <si>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</si>
  <si>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</si>
  <si>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</si>
  <si>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</si>
  <si>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</si>
  <si>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</si>
  <si>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</si>
  <si>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</si>
  <si>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</si>
  <si>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</si>
  <si>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</si>
  <si>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</si>
  <si>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</si>
  <si>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</si>
  <si>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</si>
  <si>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</si>
  <si>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</si>
  <si>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</si>
  <si>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</si>
  <si>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</si>
  <si>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</si>
  <si>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</si>
  <si>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</si>
  <si>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</si>
  <si>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</si>
  <si>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</si>
  <si>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</si>
  <si>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</si>
  <si>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</si>
  <si>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</si>
  <si>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</si>
  <si>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</si>
  <si>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</si>
  <si>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</si>
  <si>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</si>
  <si>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</si>
  <si>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</si>
  <si>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</si>
  <si>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</si>
  <si>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</si>
  <si>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</si>
  <si>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</si>
  <si>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</si>
  <si>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</si>
  <si>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</si>
  <si>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</si>
  <si>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</si>
  <si>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</si>
  <si>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</si>
  <si>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</si>
  <si>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</si>
  <si>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</si>
  <si>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</si>
  <si>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</si>
  <si>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</si>
  <si>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</si>
  <si>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</si>
  <si>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</si>
  <si>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</si>
  <si>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</si>
  <si>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</si>
  <si>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</si>
  <si>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</si>
  <si>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</si>
  <si>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</si>
  <si>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</si>
  <si>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</si>
  <si>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</si>
  <si>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</si>
  <si>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</si>
  <si>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</si>
  <si>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</si>
  <si>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</si>
  <si>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</si>
  <si>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</si>
  <si>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</si>
  <si>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</si>
  <si>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</si>
  <si>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</si>
  <si>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</si>
  <si>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</si>
  <si>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</si>
  <si>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</si>
  <si>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</si>
  <si>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</si>
  <si>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</si>
  <si>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</si>
  <si>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</si>
  <si>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</si>
  <si>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</si>
  <si>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</si>
  <si>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</si>
  <si>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</si>
  <si>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</si>
  <si>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</si>
  <si>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</si>
  <si>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</si>
  <si>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</si>
  <si>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</si>
  <si>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</si>
  <si>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</si>
  <si>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</si>
  <si>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</si>
  <si>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</si>
  <si>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</si>
  <si>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</si>
  <si>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</si>
  <si>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</si>
  <si>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</si>
  <si>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</si>
  <si>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</si>
  <si>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</si>
  <si>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</si>
  <si>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</si>
  <si>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</si>
  <si>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</si>
  <si>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</si>
  <si>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</si>
  <si>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</si>
  <si>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</si>
  <si>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</si>
  <si>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</si>
  <si>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</si>
  <si>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</si>
  <si>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</si>
  <si>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</si>
  <si>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</si>
  <si>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</si>
  <si>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</si>
  <si>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</si>
  <si>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</si>
  <si>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</si>
  <si>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</si>
  <si>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</si>
  <si>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</si>
  <si>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</si>
  <si>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</si>
  <si>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</si>
  <si>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</si>
  <si>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</si>
  <si>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</si>
  <si>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</si>
  <si>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</si>
  <si>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</si>
  <si>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</si>
  <si>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</si>
  <si>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</si>
  <si>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</si>
  <si>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</si>
  <si>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</si>
  <si>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</si>
  <si>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</si>
  <si>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</si>
  <si>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</si>
  <si>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</si>
  <si>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</si>
  <si>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</si>
  <si>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</si>
  <si>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</si>
  <si>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</si>
  <si>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</si>
  <si>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</si>
  <si>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</si>
  <si>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</si>
  <si>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</si>
  <si>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</si>
  <si>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</si>
  <si>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</si>
  <si>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</si>
  <si>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</si>
  <si>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</si>
  <si>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</si>
  <si>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</si>
  <si>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</si>
  <si>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</si>
  <si>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</si>
  <si>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</si>
  <si>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</si>
  <si>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</si>
  <si>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</si>
  <si>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</si>
  <si>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</si>
  <si>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</si>
  <si>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</si>
  <si>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</si>
  <si>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</si>
  <si>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</si>
  <si>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</si>
  <si>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</si>
  <si>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</si>
  <si>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</si>
  <si>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</si>
  <si>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</si>
  <si>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</si>
  <si>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</si>
  <si>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</si>
  <si>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</si>
  <si>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</si>
  <si>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</si>
  <si>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</si>
  <si>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</si>
  <si>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</si>
  <si>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</si>
  <si>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</si>
  <si>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</si>
  <si>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</si>
  <si>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</si>
  <si>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</si>
  <si>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</si>
  <si>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</si>
  <si>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</si>
  <si>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</si>
  <si>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</si>
  <si>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</si>
  <si>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</si>
  <si>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</si>
  <si>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</si>
  <si>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</si>
  <si>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</si>
  <si>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</si>
  <si>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</si>
  <si>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</si>
  <si>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</si>
  <si>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</si>
  <si>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</si>
  <si>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</si>
  <si>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</si>
  <si>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</si>
  <si>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</si>
  <si>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</si>
  <si>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</si>
  <si>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</si>
  <si>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</si>
  <si>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</si>
  <si>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</si>
  <si>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</si>
  <si>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</si>
  <si>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</si>
  <si>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</si>
  <si>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</si>
  <si>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</si>
  <si>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</si>
  <si>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</si>
  <si>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</si>
  <si>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</si>
  <si>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</si>
  <si>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</si>
  <si>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</si>
  <si>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</si>
  <si>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</si>
  <si>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</si>
  <si>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</si>
  <si>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</si>
  <si>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</si>
  <si>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</si>
  <si>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</si>
  <si>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</si>
  <si>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</si>
  <si>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</si>
  <si>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</si>
  <si>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</si>
  <si>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</si>
  <si>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</si>
  <si>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</si>
  <si>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</si>
  <si>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</si>
  <si>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</si>
  <si>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</si>
  <si>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</si>
  <si>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</si>
  <si>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</si>
  <si>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</si>
  <si>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</si>
  <si>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</si>
  <si>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</si>
  <si>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</si>
  <si>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</si>
  <si>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</si>
  <si>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</si>
  <si>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</si>
  <si>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</si>
  <si>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</si>
  <si>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</si>
  <si>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</si>
  <si>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</si>
  <si>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</si>
  <si>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</si>
  <si>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</si>
  <si>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</si>
  <si>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</si>
  <si>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</si>
  <si>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</si>
  <si>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</si>
  <si>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</si>
  <si>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</si>
  <si>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</si>
  <si>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</si>
  <si>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</si>
  <si>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</si>
  <si>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</si>
  <si>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</si>
  <si>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</si>
  <si>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</si>
  <si>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</si>
  <si>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</si>
  <si>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</si>
  <si>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</si>
  <si>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</si>
  <si>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</si>
  <si>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</si>
  <si>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</si>
  <si>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</si>
  <si>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</si>
  <si>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</si>
  <si>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</si>
  <si>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</si>
  <si>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</si>
  <si>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</si>
  <si>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</si>
  <si>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</si>
  <si>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</si>
  <si>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</si>
  <si>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</si>
  <si>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</si>
  <si>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</si>
  <si>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</si>
  <si>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</si>
  <si>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</si>
  <si>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</si>
  <si>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</si>
  <si>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</si>
  <si>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</si>
  <si>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</si>
  <si>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</si>
  <si>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</si>
  <si>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</si>
  <si>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</si>
  <si>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</si>
  <si>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</si>
  <si>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</si>
  <si>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</si>
  <si>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</si>
  <si>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</si>
  <si>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</si>
  <si>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</si>
  <si>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</si>
  <si>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</si>
  <si>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</si>
  <si>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</si>
  <si>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</si>
  <si>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</si>
  <si>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</si>
  <si>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</si>
  <si>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</si>
  <si>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</si>
  <si>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</si>
  <si>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</si>
  <si>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</si>
  <si>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</si>
  <si>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</si>
  <si>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</si>
  <si>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</si>
  <si>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</si>
  <si>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</si>
  <si>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</si>
  <si>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</si>
  <si>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</si>
  <si>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</si>
  <si>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</si>
  <si>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</si>
  <si>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</si>
  <si>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</si>
  <si>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</si>
  <si>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</si>
  <si>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</si>
  <si>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</si>
  <si>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</si>
  <si>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</si>
  <si>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</si>
  <si>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</si>
  <si>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</si>
  <si>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</si>
  <si>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</si>
  <si>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</si>
  <si>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</si>
  <si>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</si>
  <si>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</si>
  <si>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</si>
  <si>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</si>
  <si>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</si>
  <si>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</si>
  <si>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</si>
  <si>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</si>
  <si>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</si>
  <si>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</si>
  <si>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</si>
  <si>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</si>
  <si>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</si>
  <si>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</si>
  <si>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</si>
  <si>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</si>
  <si>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</si>
  <si>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</si>
  <si>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</si>
  <si>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</si>
  <si>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</si>
  <si>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</si>
  <si>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</si>
  <si>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</si>
  <si>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</si>
  <si>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</si>
  <si>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</si>
  <si>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</si>
  <si>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</si>
  <si>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</si>
  <si>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</si>
  <si>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</si>
  <si>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</si>
  <si>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</si>
  <si>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</si>
  <si>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</si>
  <si>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</si>
  <si>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</si>
  <si>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</si>
  <si>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</si>
  <si>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</si>
  <si>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</si>
  <si>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</si>
  <si>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</si>
  <si>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</si>
  <si>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</si>
  <si>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</si>
  <si>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</si>
  <si>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</si>
  <si>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</si>
  <si>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</si>
  <si>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</si>
  <si>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</si>
  <si>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</si>
  <si>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</si>
  <si>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</si>
  <si>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</si>
  <si>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</si>
  <si>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</si>
  <si>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</si>
  <si>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</si>
  <si>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</si>
  <si>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</si>
  <si>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</si>
  <si>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</si>
  <si>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</si>
  <si>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</si>
  <si>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</si>
  <si>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</si>
  <si>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</si>
  <si>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</si>
  <si>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</si>
  <si>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</si>
  <si>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</si>
  <si>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</si>
  <si>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</si>
  <si>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</si>
  <si>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</si>
  <si>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</si>
  <si>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</si>
  <si>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</si>
  <si>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</si>
  <si>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</si>
  <si>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</si>
  <si>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</si>
  <si>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</si>
  <si>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</si>
  <si>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</si>
  <si>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</si>
  <si>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</si>
  <si>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</si>
  <si>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</si>
  <si>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</si>
  <si>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</si>
  <si>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</si>
  <si>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</si>
  <si>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</si>
  <si>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</si>
  <si>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</si>
  <si>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</si>
  <si>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</si>
  <si>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</si>
  <si>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</si>
  <si>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</si>
  <si>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</si>
  <si>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</si>
  <si>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</si>
  <si>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</si>
  <si>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</si>
  <si>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</si>
  <si>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</si>
  <si>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</si>
  <si>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</si>
  <si>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</si>
  <si>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</si>
  <si>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</si>
  <si>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</si>
  <si>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</si>
  <si>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</si>
  <si>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</si>
  <si>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</si>
  <si>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</si>
  <si>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</si>
  <si>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</si>
  <si>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</si>
  <si>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</si>
  <si>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</si>
  <si>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</si>
  <si>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</si>
  <si>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</si>
  <si>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</si>
  <si>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</si>
  <si>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</si>
  <si>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</si>
  <si>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</si>
  <si>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</si>
  <si>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</si>
  <si>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</si>
  <si>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</si>
  <si>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</si>
  <si>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</si>
  <si>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</si>
  <si>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</si>
  <si>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</si>
  <si>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</si>
  <si>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</si>
  <si>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</si>
  <si>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</si>
  <si>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</si>
  <si>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</si>
  <si>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</si>
  <si>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</si>
  <si>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</si>
  <si>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</si>
  <si>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</si>
  <si>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</si>
  <si>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</si>
  <si>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</si>
  <si>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</si>
  <si>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</si>
  <si>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</si>
  <si>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</si>
  <si>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</si>
  <si>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</si>
  <si>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</si>
  <si>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</si>
  <si>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</si>
  <si>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</si>
  <si>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</si>
  <si>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</si>
  <si>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</si>
  <si>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</si>
  <si>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</si>
  <si>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</si>
  <si>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</si>
  <si>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</si>
  <si>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</si>
  <si>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</si>
  <si>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</si>
  <si>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</si>
  <si>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</si>
  <si>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</si>
  <si>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</si>
  <si>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</si>
  <si>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</si>
  <si>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</si>
  <si>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</si>
  <si>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</si>
  <si>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</si>
  <si>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</si>
  <si>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</si>
  <si>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</si>
  <si>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</si>
  <si>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</si>
  <si>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</si>
  <si>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</si>
  <si>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</si>
  <si>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</si>
  <si>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</si>
  <si>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</si>
  <si>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</si>
  <si>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</si>
  <si>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</si>
  <si>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</si>
  <si>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</si>
  <si>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</si>
  <si>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</si>
  <si>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</si>
  <si>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</si>
  <si>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</si>
  <si>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</si>
  <si>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</si>
  <si>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</si>
  <si>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</si>
  <si>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</si>
  <si>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</si>
  <si>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</si>
  <si>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</si>
  <si>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</si>
  <si>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</si>
  <si>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</si>
  <si>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</si>
  <si>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</si>
  <si>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</si>
  <si>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</si>
  <si>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</si>
  <si>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</si>
  <si>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</si>
  <si>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</si>
  <si>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</si>
  <si>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</si>
  <si>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</si>
  <si>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</si>
  <si>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</si>
  <si>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</si>
  <si>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</si>
  <si>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</si>
  <si>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</si>
  <si>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</si>
  <si>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</si>
  <si>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</si>
  <si>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</si>
  <si>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</si>
  <si>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</si>
  <si>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</si>
  <si>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</si>
  <si>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</si>
  <si>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</si>
  <si>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</si>
  <si>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</si>
  <si>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</si>
  <si>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</si>
  <si>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</si>
  <si>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</si>
  <si>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</si>
  <si>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</si>
  <si>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</si>
  <si>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</si>
  <si>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</si>
  <si>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</si>
  <si>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</si>
  <si>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</si>
  <si>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</si>
  <si>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</si>
  <si>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</si>
  <si>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</si>
  <si>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</si>
  <si>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</si>
  <si>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</si>
  <si>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</si>
  <si>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</si>
  <si>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</si>
  <si>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</si>
  <si>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</si>
  <si>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</si>
  <si>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</si>
  <si>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</si>
  <si>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</si>
  <si>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</si>
  <si>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</si>
  <si>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</si>
  <si>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</si>
  <si>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</si>
  <si>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</si>
  <si>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</si>
  <si>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</si>
  <si>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</si>
  <si>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</si>
  <si>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</si>
  <si>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</si>
  <si>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</si>
  <si>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</si>
  <si>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</si>
  <si>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</si>
  <si>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</si>
  <si>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</si>
  <si>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</si>
  <si>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</si>
  <si>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</si>
  <si>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</si>
  <si>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</si>
  <si>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</si>
  <si>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</si>
  <si>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</si>
  <si>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</si>
  <si>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</si>
  <si>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</si>
  <si>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</si>
  <si>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</si>
  <si>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</si>
  <si>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</si>
  <si>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</si>
  <si>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</si>
  <si>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</si>
  <si>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</si>
  <si>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</si>
  <si>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</si>
  <si>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</si>
  <si>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</si>
  <si>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</si>
  <si>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</si>
  <si>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</si>
  <si>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</si>
  <si>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</si>
  <si>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</si>
  <si>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</si>
  <si>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</si>
  <si>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</si>
  <si>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</si>
  <si>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</si>
  <si>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</si>
  <si>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</si>
  <si>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</si>
  <si>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</si>
  <si>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</si>
  <si>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</si>
  <si>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</si>
  <si>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</si>
  <si>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</si>
  <si>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</si>
  <si>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</si>
  <si>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</si>
  <si>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</si>
  <si>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</si>
  <si>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</si>
  <si>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</si>
  <si>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</si>
  <si>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</si>
  <si>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</si>
  <si>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</si>
  <si>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</si>
  <si>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</si>
  <si>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</si>
  <si>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</si>
  <si>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</si>
  <si>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</si>
  <si>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</si>
  <si>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</si>
  <si>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</si>
  <si>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</si>
  <si>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</si>
  <si>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</si>
  <si>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</si>
  <si>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</si>
  <si>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</si>
  <si>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</si>
  <si>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</si>
  <si>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</si>
  <si>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</si>
  <si>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</si>
  <si>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</si>
  <si>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</si>
  <si>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</si>
  <si>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</si>
  <si>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</si>
  <si>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</si>
  <si>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</si>
  <si>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</si>
  <si>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</si>
  <si>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</si>
  <si>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</si>
  <si>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</si>
  <si>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</si>
  <si>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</si>
  <si>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</si>
  <si>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</si>
  <si>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</si>
  <si>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</si>
  <si>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</si>
  <si>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</si>
  <si>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</si>
  <si>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</si>
  <si>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</si>
  <si>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</si>
  <si>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</si>
  <si>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</si>
  <si>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</si>
  <si>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</si>
  <si>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</si>
  <si>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</si>
  <si>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</si>
  <si>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</si>
  <si>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</si>
  <si>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</si>
  <si>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</si>
  <si>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</si>
  <si>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</si>
  <si>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</si>
  <si>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</si>
  <si>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</si>
  <si>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</si>
  <si>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</si>
  <si>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</si>
  <si>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</si>
  <si>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</si>
  <si>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</si>
  <si>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</si>
  <si>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</si>
  <si>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</si>
  <si>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</si>
  <si>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</si>
  <si>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</si>
  <si>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</si>
  <si>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</si>
  <si>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</si>
  <si>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</si>
  <si>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</si>
  <si>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</si>
  <si>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</si>
  <si>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</si>
  <si>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</si>
  <si>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</si>
  <si>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</si>
  <si>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</si>
  <si>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</si>
  <si>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</si>
  <si>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</si>
  <si>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</si>
  <si>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</si>
  <si>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</si>
  <si>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</si>
  <si>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</si>
  <si>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</si>
  <si>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</si>
  <si>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</si>
  <si>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</si>
  <si>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</si>
  <si>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</si>
  <si>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</si>
  <si>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</si>
  <si>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</si>
  <si>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</si>
  <si>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</si>
  <si>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</si>
  <si>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</si>
  <si>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</si>
  <si>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</si>
  <si>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</si>
  <si>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</si>
  <si>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</si>
  <si>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</si>
  <si>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</si>
  <si>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</si>
  <si>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</si>
  <si>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</si>
  <si>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</si>
  <si>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</si>
  <si>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</si>
  <si>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</si>
  <si>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</si>
  <si>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</si>
  <si>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</si>
  <si>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</si>
  <si>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</si>
  <si>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</si>
  <si>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</si>
  <si>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</si>
  <si>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</si>
  <si>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</si>
  <si>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</si>
  <si>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</si>
  <si>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</si>
  <si>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</si>
  <si>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</si>
  <si>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</si>
  <si>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</si>
  <si>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</si>
  <si>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</si>
  <si>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</si>
  <si>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</si>
  <si>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</si>
  <si>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</si>
  <si>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</si>
  <si>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</si>
  <si>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</si>
  <si>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</si>
  <si>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</si>
  <si>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</si>
  <si>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</si>
  <si>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</si>
  <si>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</si>
  <si>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</si>
  <si>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</si>
  <si>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</si>
  <si>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</si>
  <si>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</si>
  <si>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</si>
  <si>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</si>
  <si>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</si>
  <si>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</si>
  <si>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</si>
  <si>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</si>
  <si>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</si>
  <si>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</si>
  <si>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</si>
  <si>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</si>
  <si>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</si>
  <si>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</si>
  <si>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</si>
  <si>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</si>
  <si>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</si>
  <si>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</si>
  <si>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</si>
  <si>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</si>
  <si>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</si>
  <si>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</si>
  <si>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</si>
  <si>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</si>
  <si>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</si>
  <si>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</si>
  <si>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</si>
  <si>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</si>
  <si>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</si>
  <si>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</si>
  <si>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</si>
  <si>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</si>
  <si>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</si>
  <si>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</si>
  <si>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</si>
  <si>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</si>
  <si>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</si>
  <si>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</si>
  <si>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</si>
  <si>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</si>
  <si>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</si>
  <si>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</si>
  <si>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</si>
  <si>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</si>
  <si>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</si>
  <si>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</si>
  <si>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</si>
  <si>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</si>
  <si>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</si>
  <si>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</si>
  <si>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</si>
  <si>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</si>
  <si>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</si>
  <si>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</si>
  <si>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</si>
  <si>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</si>
  <si>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</si>
  <si>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</si>
  <si>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</si>
  <si>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</si>
  <si>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</si>
  <si>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</si>
  <si>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</si>
  <si>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</si>
  <si>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</si>
  <si>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</si>
  <si>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</si>
  <si>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</si>
  <si>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</si>
  <si>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</si>
  <si>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</si>
  <si>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</si>
  <si>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</si>
  <si>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</si>
  <si>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</si>
  <si>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</si>
  <si>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</si>
  <si>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</si>
  <si>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</si>
  <si>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</si>
  <si>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</si>
  <si>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</si>
  <si>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</si>
  <si>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</si>
  <si>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</si>
  <si>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</si>
  <si>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</si>
  <si>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</si>
  <si>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</si>
  <si>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</si>
  <si>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</si>
  <si>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</si>
  <si>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</si>
  <si>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</si>
  <si>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</si>
  <si>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</si>
  <si>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</si>
  <si>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</si>
  <si>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</si>
  <si>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</si>
  <si>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</si>
  <si>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</si>
  <si>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</si>
  <si>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</si>
  <si>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</si>
  <si>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</si>
  <si>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</si>
  <si>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</si>
  <si>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</si>
  <si>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</si>
  <si>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</si>
  <si>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</si>
  <si>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</si>
  <si>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</si>
  <si>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</si>
  <si>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</si>
  <si>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</si>
  <si>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</si>
  <si>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</si>
  <si>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</si>
  <si>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</si>
  <si>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</si>
  <si>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</si>
  <si>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</si>
  <si>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</si>
  <si>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</si>
  <si>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</si>
  <si>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</si>
  <si>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</si>
  <si>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</si>
  <si>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</si>
  <si>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</si>
  <si>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</si>
  <si>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</si>
  <si>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</si>
  <si>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</si>
  <si>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</si>
  <si>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</si>
  <si>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</si>
  <si>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</si>
  <si>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</si>
  <si>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</si>
  <si>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</si>
  <si>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</si>
  <si>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</si>
  <si>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</si>
  <si>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</si>
  <si>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</si>
  <si>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</si>
  <si>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</si>
  <si>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</si>
  <si>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</si>
  <si>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</si>
  <si>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</si>
  <si>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</si>
  <si>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</si>
  <si>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</si>
  <si>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</si>
  <si>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</si>
  <si>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</si>
  <si>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</si>
  <si>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</si>
  <si>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</si>
  <si>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</si>
  <si>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</si>
  <si>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</si>
  <si>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</si>
  <si>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</si>
  <si>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</si>
  <si>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</si>
  <si>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</si>
  <si>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</si>
  <si>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</si>
  <si>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</si>
  <si>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</si>
  <si>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</si>
  <si>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</si>
  <si>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</si>
  <si>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</si>
  <si>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</si>
  <si>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</si>
  <si>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</si>
  <si>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</si>
  <si>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</si>
  <si>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</si>
  <si>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</si>
  <si>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</si>
  <si>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</si>
  <si>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</si>
  <si>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</si>
  <si>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</si>
  <si>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</si>
  <si>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</si>
  <si>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</si>
  <si>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</si>
  <si>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</si>
  <si>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</si>
  <si>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</si>
  <si>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</si>
  <si>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</si>
  <si>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</si>
  <si>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</si>
  <si>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</si>
  <si>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</si>
  <si>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</si>
  <si>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</si>
  <si>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</si>
  <si>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</si>
  <si>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</si>
  <si>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</si>
  <si>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</si>
  <si>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</si>
  <si>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</si>
  <si>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</si>
  <si>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</si>
  <si>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</si>
  <si>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</si>
  <si>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</si>
  <si>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</si>
  <si>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</si>
  <si>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</si>
  <si>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</si>
  <si>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</si>
  <si>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</si>
  <si>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</si>
  <si>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</si>
  <si>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</si>
  <si>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</si>
  <si>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</si>
  <si>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</si>
  <si>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</si>
  <si>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</si>
  <si>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</si>
  <si>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</si>
  <si>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</si>
  <si>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</si>
  <si>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</si>
  <si>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</si>
  <si>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</si>
  <si>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</si>
  <si>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</si>
  <si>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</si>
  <si>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</si>
  <si>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</si>
  <si>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</si>
  <si>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</si>
  <si>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</si>
  <si>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</si>
  <si>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</si>
  <si>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</si>
  <si>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</si>
  <si>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</si>
  <si>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</si>
  <si>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</si>
  <si>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</si>
  <si>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</si>
  <si>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</si>
  <si>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</si>
  <si>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</si>
  <si>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</si>
  <si>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</si>
  <si>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</si>
  <si>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</si>
  <si>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</si>
  <si>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</si>
  <si>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</si>
  <si>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</si>
  <si>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</si>
  <si>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</si>
  <si>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</si>
  <si>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</si>
  <si>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</si>
  <si>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</si>
  <si>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</si>
  <si>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</si>
  <si>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</si>
  <si>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</si>
  <si>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</si>
  <si>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</si>
  <si>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</si>
  <si>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</si>
  <si>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</si>
  <si>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</si>
  <si>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</si>
  <si>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</si>
  <si>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</si>
  <si>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</si>
  <si>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</si>
  <si>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</si>
  <si>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</si>
  <si>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</si>
  <si>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</si>
  <si>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</si>
  <si>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</si>
  <si>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</si>
  <si>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</si>
  <si>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</si>
  <si>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</si>
  <si>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</si>
  <si>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</si>
  <si>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</si>
  <si>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</si>
  <si>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</si>
  <si>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</si>
  <si>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</si>
  <si>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</si>
  <si>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</si>
  <si>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</si>
  <si>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</si>
  <si>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</si>
  <si>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</si>
  <si>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</si>
  <si>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</si>
  <si>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</si>
  <si>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</si>
  <si>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</si>
  <si>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</si>
  <si>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</si>
  <si>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</si>
  <si>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</si>
  <si>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</si>
  <si>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</si>
  <si>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</si>
  <si>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</si>
  <si>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</si>
  <si>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</si>
  <si>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</si>
  <si>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</si>
  <si>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</si>
  <si>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</si>
  <si>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</si>
  <si>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</si>
  <si>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</si>
  <si>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</si>
  <si>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</si>
  <si>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</si>
  <si>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</si>
  <si>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</si>
  <si>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</si>
  <si>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</si>
  <si>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</si>
  <si>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</si>
  <si>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</si>
  <si>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</si>
  <si>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</si>
  <si>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</si>
  <si>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</si>
  <si>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</si>
  <si>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</si>
  <si>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</si>
  <si>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</si>
  <si>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</si>
  <si>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</si>
  <si>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</si>
  <si>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</si>
  <si>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</si>
  <si>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</si>
  <si>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</si>
  <si>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</si>
  <si>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</si>
  <si>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</si>
  <si>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</si>
  <si>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</si>
  <si>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</si>
  <si>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</si>
  <si>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</si>
  <si>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</si>
  <si>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</si>
  <si>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</si>
  <si>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</si>
  <si>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</si>
  <si>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</si>
  <si>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</si>
  <si>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</si>
  <si>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</si>
  <si>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</si>
  <si>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</si>
  <si>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</si>
  <si>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</si>
  <si>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</si>
  <si>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</si>
  <si>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</si>
  <si>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</si>
  <si>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</si>
  <si>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</si>
  <si>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</si>
  <si>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</si>
  <si>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</si>
  <si>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</si>
  <si>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</si>
  <si>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</si>
  <si>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</si>
  <si>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</si>
  <si>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</si>
  <si>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</si>
  <si>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</si>
  <si>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</si>
  <si>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</si>
  <si>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</si>
  <si>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</si>
  <si>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</si>
  <si>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</si>
  <si>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</si>
  <si>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</si>
  <si>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</si>
  <si>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</si>
  <si>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</si>
  <si>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</si>
  <si>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</si>
  <si>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</si>
  <si>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</si>
  <si>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</si>
  <si>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</si>
  <si>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</si>
  <si>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</si>
  <si>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</si>
  <si>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</si>
  <si>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</si>
  <si>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</si>
  <si>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</si>
  <si>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</si>
  <si>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</si>
  <si>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</si>
  <si>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</si>
  <si>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</si>
  <si>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</si>
  <si>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</si>
  <si>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</si>
  <si>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</si>
  <si>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</si>
  <si>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</si>
  <si>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</si>
  <si>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</si>
  <si>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</si>
  <si>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</si>
  <si>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</si>
  <si>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</si>
  <si>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</si>
  <si>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</si>
  <si>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</si>
  <si>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</si>
  <si>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</si>
  <si>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</si>
  <si>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</si>
  <si>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</si>
  <si>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</si>
  <si>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</si>
  <si>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</si>
  <si>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</si>
  <si>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</si>
  <si>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</si>
  <si>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</si>
  <si>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</si>
  <si>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</si>
  <si>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</si>
  <si>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</si>
  <si>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</si>
  <si>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</si>
  <si>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</si>
  <si>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</si>
  <si>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</si>
  <si>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</si>
  <si>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</si>
  <si>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</si>
  <si>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</si>
  <si>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</si>
  <si>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</si>
  <si>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</si>
  <si>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</si>
  <si>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</si>
  <si>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</si>
  <si>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</si>
  <si>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</si>
  <si>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</si>
  <si>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</si>
  <si>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</si>
  <si>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</si>
  <si>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</si>
  <si>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</si>
  <si>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</si>
  <si>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</si>
  <si>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</si>
  <si>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</si>
  <si>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</si>
  <si>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</si>
  <si>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</si>
  <si>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</si>
  <si>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</si>
  <si>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</si>
  <si>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</si>
  <si>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</si>
  <si>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</si>
  <si>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</si>
  <si>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</si>
  <si>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</si>
  <si>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</si>
  <si>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</si>
  <si>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</si>
  <si>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</si>
  <si>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</si>
  <si>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</si>
  <si>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</si>
  <si>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</si>
  <si>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</si>
  <si>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</si>
  <si>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</si>
  <si>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</si>
  <si>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</si>
  <si>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</si>
  <si>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</si>
  <si>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</si>
  <si>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</si>
  <si>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</si>
  <si>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</si>
  <si>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</si>
  <si>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</si>
  <si>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</si>
  <si>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</si>
  <si>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</si>
  <si>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</si>
  <si>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</si>
  <si>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</si>
  <si>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</si>
  <si>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</si>
  <si>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</si>
  <si>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</si>
  <si>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</si>
  <si>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</si>
  <si>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</si>
  <si>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</si>
  <si>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</si>
  <si>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</si>
  <si>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</si>
  <si>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</si>
  <si>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</si>
  <si>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</si>
  <si>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</si>
  <si>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</si>
  <si>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</si>
  <si>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</si>
  <si>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</si>
  <si>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</si>
  <si>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</si>
  <si>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</si>
  <si>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</si>
  <si>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</si>
  <si>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</si>
  <si>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</si>
  <si>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</si>
  <si>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</si>
  <si>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</si>
  <si>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</si>
  <si>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</si>
  <si>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</si>
  <si>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</si>
  <si>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</si>
  <si>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</si>
  <si>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</si>
  <si>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</si>
  <si>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</si>
  <si>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</si>
  <si>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</si>
  <si>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</si>
  <si>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</si>
  <si>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</si>
  <si>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</si>
  <si>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</si>
  <si>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</si>
  <si>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</si>
  <si>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</si>
  <si>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</si>
  <si>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</si>
  <si>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</si>
  <si>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</si>
  <si>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</si>
  <si>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</si>
  <si>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</si>
  <si>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</si>
  <si>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</si>
  <si>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</si>
  <si>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</si>
  <si>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</si>
  <si>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</si>
  <si>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</si>
  <si>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</si>
  <si>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</si>
  <si>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</si>
  <si>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</si>
  <si>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</si>
  <si>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</si>
  <si>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</si>
  <si>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</si>
  <si>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</si>
  <si>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</si>
  <si>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</si>
  <si>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</si>
  <si>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</si>
  <si>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</si>
  <si>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</si>
  <si>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</si>
  <si>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</si>
  <si>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</si>
  <si>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</si>
  <si>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</si>
  <si>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</si>
  <si>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</si>
  <si>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</si>
  <si>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</si>
  <si>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</si>
  <si>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</si>
  <si>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</si>
  <si>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</si>
  <si>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</si>
  <si>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</si>
  <si>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</si>
  <si>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</si>
  <si>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</si>
  <si>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</si>
  <si>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</si>
  <si>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</si>
  <si>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</si>
  <si>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</si>
  <si>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</si>
  <si>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</si>
  <si>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</si>
  <si>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</si>
  <si>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</si>
  <si>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</si>
  <si>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</si>
  <si>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</si>
  <si>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</si>
  <si>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</si>
  <si>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</si>
  <si>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</si>
  <si>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</si>
  <si>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</si>
  <si>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</si>
  <si>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</si>
  <si>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</si>
  <si>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</si>
  <si>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</si>
  <si>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</si>
  <si>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</si>
  <si>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</si>
  <si>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</si>
  <si>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</si>
  <si>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</si>
  <si>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</si>
  <si>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</si>
  <si>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</si>
  <si>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</si>
  <si>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</si>
  <si>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</si>
  <si>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</si>
  <si>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</si>
  <si>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</si>
  <si>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</si>
  <si>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</si>
  <si>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</si>
  <si>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</si>
  <si>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</si>
  <si>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</si>
  <si>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</si>
  <si>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</si>
  <si>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</si>
  <si>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</si>
  <si>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</si>
  <si>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</si>
  <si>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</si>
  <si>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</si>
  <si>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</si>
  <si>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</si>
  <si>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</si>
  <si>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</si>
  <si>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</si>
  <si>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</si>
  <si>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</si>
  <si>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</si>
  <si>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</si>
  <si>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</si>
  <si>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</si>
  <si>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</si>
  <si>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</si>
  <si>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</si>
  <si>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</si>
  <si>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</si>
  <si>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</si>
  <si>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</si>
  <si>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</si>
  <si>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</si>
  <si>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</si>
  <si>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</si>
  <si>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</si>
  <si>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</si>
  <si>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</si>
  <si>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</si>
  <si>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</si>
  <si>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</si>
  <si>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</si>
  <si>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</si>
  <si>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</si>
  <si>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</si>
  <si>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</si>
  <si>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</si>
  <si>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</si>
  <si>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</si>
  <si>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</si>
  <si>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</si>
  <si>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</si>
  <si>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</si>
  <si>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</si>
  <si>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</si>
  <si>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</si>
  <si>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</si>
  <si>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</si>
  <si>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</si>
  <si>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</si>
  <si>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</si>
  <si>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</si>
  <si>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</si>
  <si>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</si>
  <si>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</si>
  <si>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</si>
  <si>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</si>
  <si>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</si>
  <si>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</si>
  <si>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</si>
  <si>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</si>
  <si>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</si>
  <si>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</si>
  <si>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</si>
  <si>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</si>
  <si>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</si>
  <si>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</si>
  <si>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</si>
  <si>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</si>
  <si>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</si>
  <si>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</si>
  <si>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</si>
  <si>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</si>
  <si>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</si>
  <si>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</si>
  <si>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</si>
  <si>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</si>
  <si>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</si>
  <si>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</si>
  <si>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</si>
  <si>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</si>
  <si>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</si>
  <si>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</si>
  <si>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</si>
  <si>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</si>
  <si>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</si>
  <si>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</si>
  <si>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</si>
  <si>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</si>
  <si>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</si>
  <si>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</si>
  <si>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</si>
  <si>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</si>
  <si>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</si>
  <si>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</si>
  <si>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</si>
  <si>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</si>
  <si>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</si>
  <si>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</si>
  <si>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</si>
  <si>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</si>
  <si>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</si>
  <si>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</si>
  <si>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</si>
  <si>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</si>
  <si>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</si>
  <si>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</si>
  <si>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</si>
  <si>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</si>
  <si>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</si>
  <si>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</si>
  <si>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</si>
  <si>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</si>
  <si>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</si>
  <si>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</si>
  <si>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</si>
  <si>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</si>
  <si>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</si>
  <si>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</si>
  <si>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</si>
  <si>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</si>
  <si>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</si>
  <si>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</si>
  <si>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</si>
  <si>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</si>
  <si>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</si>
  <si>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</si>
  <si>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</si>
  <si>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</si>
  <si>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</si>
  <si>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</si>
  <si>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</si>
  <si>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</si>
  <si>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</si>
  <si>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</si>
  <si>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</si>
  <si>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</si>
  <si>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</si>
  <si>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</si>
  <si>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</si>
  <si>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</si>
  <si>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</si>
  <si>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</si>
  <si>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</si>
  <si>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</si>
  <si>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</si>
  <si>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</si>
  <si>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</si>
  <si>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</si>
  <si>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</si>
  <si>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</si>
  <si>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</si>
  <si>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</si>
  <si>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</si>
  <si>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</si>
  <si>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</si>
  <si>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</si>
  <si>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</si>
  <si>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</si>
  <si>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</si>
  <si>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</si>
  <si>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</si>
  <si>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</si>
  <si>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</si>
  <si>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</si>
  <si>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</si>
  <si>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</si>
  <si>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</si>
  <si>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</si>
  <si>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</si>
  <si>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</si>
  <si>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</si>
  <si>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</si>
  <si>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</si>
  <si>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</si>
  <si>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</si>
  <si>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</si>
  <si>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</si>
  <si>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</si>
  <si>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</si>
  <si>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</si>
  <si>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</si>
  <si>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</si>
  <si>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</si>
  <si>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</si>
  <si>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</si>
  <si>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</si>
  <si>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</si>
  <si>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</si>
  <si>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</si>
  <si>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</si>
  <si>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</si>
  <si>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</si>
  <si>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</si>
  <si>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</si>
  <si>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</si>
  <si>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</si>
  <si>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</si>
  <si>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</si>
  <si>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</si>
  <si>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</si>
  <si>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</si>
  <si>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</si>
  <si>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</si>
  <si>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</si>
  <si>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</si>
  <si>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</si>
  <si>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</si>
  <si>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</si>
  <si>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</si>
  <si>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</si>
  <si>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</si>
  <si>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</si>
  <si>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</si>
  <si>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</si>
  <si>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</si>
  <si>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</si>
  <si>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</si>
  <si>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</si>
  <si>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</si>
  <si>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</si>
  <si>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</si>
  <si>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</si>
  <si>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</si>
  <si>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</si>
  <si>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</si>
  <si>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</si>
  <si>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</si>
  <si>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</si>
  <si>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</si>
  <si>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</si>
  <si>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</si>
  <si>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</si>
  <si>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</si>
  <si>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</si>
  <si>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</si>
  <si>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</si>
  <si>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</si>
  <si>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</si>
  <si>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</si>
  <si>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</si>
  <si>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</si>
  <si>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</si>
  <si>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</si>
  <si>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</si>
  <si>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</si>
  <si>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</si>
  <si>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</si>
  <si>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</si>
  <si>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</si>
  <si>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</si>
  <si>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</si>
  <si>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</si>
  <si>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</si>
  <si>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</si>
  <si>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</si>
  <si>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</si>
  <si>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</si>
  <si>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</si>
  <si>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</si>
  <si>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</si>
  <si>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</si>
  <si>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</si>
  <si>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</si>
  <si>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</si>
  <si>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</si>
  <si>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</si>
  <si>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</si>
  <si>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</si>
  <si>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</si>
  <si>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</si>
  <si>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</si>
  <si>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</si>
  <si>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</si>
  <si>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</si>
  <si>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</si>
  <si>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</si>
  <si>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</si>
  <si>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</si>
  <si>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</si>
  <si>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</si>
  <si>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</si>
  <si>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</si>
  <si>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</si>
  <si>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</si>
  <si>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</si>
  <si>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</si>
  <si>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</si>
  <si>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</si>
  <si>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</si>
  <si>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</si>
  <si>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</si>
  <si>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</si>
  <si>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</si>
  <si>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</si>
  <si>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</si>
  <si>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</si>
  <si>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</si>
  <si>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</si>
  <si>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</si>
  <si>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</si>
  <si>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</si>
  <si>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</si>
  <si>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</si>
  <si>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</si>
  <si>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</si>
  <si>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</si>
  <si>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</si>
  <si>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</si>
  <si>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</si>
  <si>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</si>
  <si>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</si>
  <si>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</si>
  <si>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</si>
  <si>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</si>
  <si>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</si>
  <si>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</si>
  <si>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</si>
  <si>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</si>
  <si>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</si>
  <si>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</si>
  <si>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</si>
  <si>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</si>
  <si>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</si>
  <si>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</si>
  <si>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</si>
  <si>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</si>
  <si>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</si>
  <si>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</si>
  <si>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</si>
  <si>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</si>
  <si>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</si>
  <si>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</si>
  <si>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</si>
  <si>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</si>
  <si>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</si>
  <si>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</si>
  <si>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</si>
  <si>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</si>
  <si>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</si>
  <si>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</si>
  <si>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</si>
  <si>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</si>
  <si>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</si>
  <si>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</si>
  <si>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</si>
  <si>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</si>
  <si>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</si>
  <si>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</si>
  <si>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</si>
  <si>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</si>
  <si>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</si>
  <si>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</si>
  <si>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</si>
  <si>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</si>
  <si>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</si>
  <si>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</si>
  <si>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</si>
  <si>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</si>
  <si>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</si>
  <si>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</si>
  <si>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</si>
  <si>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</si>
  <si>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</si>
  <si>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</si>
  <si>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</si>
  <si>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</si>
  <si>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</si>
  <si>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</si>
  <si>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</si>
  <si>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</si>
  <si>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</si>
  <si>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</si>
  <si>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</si>
  <si>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</si>
  <si>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</si>
  <si>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</si>
  <si>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</si>
  <si>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</si>
  <si>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</si>
  <si>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</si>
  <si>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</si>
  <si>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</si>
  <si>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</si>
  <si>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</si>
  <si>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</si>
  <si>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</si>
  <si>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</si>
  <si>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</si>
  <si>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</si>
  <si>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</si>
  <si>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</si>
  <si>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</si>
  <si>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</si>
  <si>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</si>
  <si>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</si>
  <si>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</si>
  <si>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</si>
  <si>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</si>
  <si>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</si>
  <si>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</si>
  <si>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</si>
  <si>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</si>
  <si>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</si>
  <si>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</si>
  <si>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</si>
  <si>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</si>
  <si>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</si>
  <si>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</si>
  <si>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</si>
  <si>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</si>
  <si>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</si>
  <si>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</si>
  <si>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</si>
  <si>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</si>
  <si>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</si>
  <si>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</si>
  <si>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</si>
  <si>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</si>
  <si>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</si>
  <si>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</si>
  <si>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</si>
  <si>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</si>
  <si>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</si>
  <si>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</si>
  <si>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</si>
  <si>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</si>
  <si>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</si>
  <si>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</si>
  <si>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</si>
  <si>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</si>
  <si>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</si>
  <si>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</si>
  <si>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</si>
  <si>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</si>
  <si>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</si>
  <si>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</si>
  <si>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</si>
  <si>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</si>
  <si>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</si>
  <si>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</si>
  <si>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</si>
  <si>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</si>
  <si>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</si>
  <si>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</si>
  <si>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</si>
  <si>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</si>
  <si>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</si>
  <si>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</si>
  <si>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</si>
  <si>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</si>
  <si>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</si>
  <si>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</si>
  <si>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</si>
  <si>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</si>
  <si>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</si>
  <si>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</si>
  <si>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</si>
  <si>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</si>
  <si>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</si>
  <si>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</si>
  <si>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</si>
  <si>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</si>
  <si>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</si>
  <si>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</si>
  <si>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</si>
  <si>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</si>
  <si>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</si>
  <si>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</si>
  <si>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</si>
  <si>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</si>
  <si>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</si>
  <si>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</si>
  <si>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</si>
  <si>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</si>
  <si>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</si>
  <si>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</si>
  <si>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</si>
  <si>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</si>
  <si>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</si>
  <si>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</si>
  <si>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</si>
  <si>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</si>
  <si>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</si>
  <si>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</si>
  <si>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</si>
  <si>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</si>
  <si>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</si>
  <si>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</si>
  <si>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</si>
  <si>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</si>
  <si>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</si>
  <si>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</si>
  <si>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</si>
  <si>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</si>
  <si>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</si>
  <si>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</si>
  <si>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</si>
  <si>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</si>
  <si>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</si>
  <si>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</si>
  <si>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</si>
  <si>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</si>
  <si>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</si>
  <si>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</si>
  <si>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</si>
  <si>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</si>
  <si>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</si>
  <si>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</si>
  <si>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</si>
  <si>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</si>
  <si>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</si>
  <si>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</si>
  <si>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</si>
  <si>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</si>
  <si>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</si>
  <si>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</si>
  <si>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</si>
  <si>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</si>
  <si>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</si>
  <si>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</si>
  <si>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</si>
  <si>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</si>
  <si>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</si>
  <si>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</si>
  <si>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</si>
  <si>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</si>
  <si>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</si>
  <si>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</si>
  <si>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</si>
  <si>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</si>
  <si>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</si>
  <si>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</si>
  <si>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</si>
  <si>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</si>
  <si>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</si>
  <si>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</si>
  <si>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</si>
  <si>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</si>
  <si>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</si>
  <si>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</si>
  <si>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</si>
  <si>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</si>
  <si>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</si>
  <si>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</si>
  <si>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</si>
  <si>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</si>
  <si>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</si>
  <si>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</si>
  <si>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</si>
  <si>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</si>
  <si>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</si>
  <si>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</si>
  <si>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</si>
  <si>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</si>
  <si>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</si>
  <si>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</si>
  <si>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</si>
  <si>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</si>
  <si>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</si>
  <si>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</si>
  <si>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</si>
  <si>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</si>
  <si>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</si>
  <si>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</si>
  <si>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</si>
  <si>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</si>
  <si>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</si>
  <si>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</si>
  <si>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</si>
  <si>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</si>
  <si>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</si>
  <si>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</si>
  <si>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</si>
  <si>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</si>
  <si>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</si>
  <si>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</si>
  <si>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</si>
  <si>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</si>
  <si>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</si>
  <si>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</si>
  <si>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</si>
  <si>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</si>
  <si>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</si>
  <si>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</si>
  <si>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</si>
  <si>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</si>
  <si>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</si>
  <si>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</si>
  <si>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</si>
  <si>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</si>
  <si>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</si>
  <si>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</si>
  <si>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</si>
  <si>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</si>
  <si>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</si>
  <si>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</si>
  <si>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</si>
  <si>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</si>
  <si>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</si>
  <si>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</si>
  <si>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</si>
  <si>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</si>
  <si>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</si>
  <si>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</si>
  <si>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</si>
  <si>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</si>
  <si>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</si>
  <si>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</si>
  <si>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</si>
  <si>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</si>
  <si>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</si>
  <si>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</si>
  <si>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</si>
  <si>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</si>
  <si>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</si>
  <si>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</si>
  <si>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</si>
  <si>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</si>
  <si>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</si>
  <si>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</si>
  <si>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</si>
  <si>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</si>
  <si>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</si>
  <si>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</si>
  <si>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</si>
  <si>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</si>
  <si>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</si>
  <si>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</si>
  <si>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</si>
  <si>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</si>
  <si>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</si>
  <si>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</si>
  <si>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</si>
  <si>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</si>
  <si>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</si>
  <si>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</si>
  <si>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</si>
  <si>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</si>
  <si>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</si>
  <si>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</si>
  <si>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</si>
  <si>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</si>
  <si>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</si>
  <si>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</si>
  <si>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</si>
  <si>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</si>
  <si>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</si>
  <si>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</si>
  <si>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</si>
  <si>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</si>
  <si>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</si>
  <si>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</si>
  <si>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</si>
  <si>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</si>
  <si>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</si>
  <si>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</si>
  <si>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</si>
  <si>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</si>
  <si>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</si>
  <si>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</si>
  <si>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</si>
  <si>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</si>
  <si>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</si>
  <si>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</si>
  <si>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</si>
  <si>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</si>
  <si>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</si>
  <si>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</si>
  <si>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</si>
  <si>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</si>
  <si>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</si>
  <si>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</si>
  <si>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</si>
  <si>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</si>
  <si>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</si>
  <si>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</si>
  <si>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</si>
  <si>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</si>
  <si>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</si>
  <si>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</si>
  <si>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</si>
  <si>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</si>
  <si>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</si>
  <si>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</si>
  <si>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</si>
  <si>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</si>
  <si>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</si>
  <si>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</si>
  <si>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</si>
  <si>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</si>
  <si>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</si>
  <si>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</si>
  <si>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</si>
  <si>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</si>
  <si>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</si>
  <si>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</si>
  <si>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</si>
  <si>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</si>
  <si>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</si>
  <si>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</si>
  <si>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</si>
  <si>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</si>
  <si>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</si>
  <si>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</si>
  <si>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</si>
  <si>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</si>
  <si>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</si>
  <si>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</si>
  <si>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</si>
  <si>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</si>
  <si>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</si>
  <si>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</si>
  <si>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</si>
  <si>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</si>
  <si>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</si>
  <si>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</si>
  <si>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</si>
  <si>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</si>
  <si>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</si>
  <si>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</si>
  <si>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</si>
  <si>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</si>
  <si>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</si>
  <si>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</si>
  <si>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</si>
  <si>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</si>
  <si>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</si>
  <si>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</si>
  <si>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</si>
  <si>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</si>
  <si>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</si>
  <si>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</si>
  <si>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</si>
  <si>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</si>
  <si>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</si>
  <si>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</si>
  <si>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</si>
  <si>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</si>
  <si>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</si>
  <si>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</si>
  <si>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</si>
  <si>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</si>
  <si>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</si>
  <si>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</si>
  <si>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</si>
  <si>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</si>
  <si>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</si>
  <si>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</si>
  <si>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</si>
  <si>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</si>
  <si>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</si>
  <si>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</si>
  <si>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</si>
  <si>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</si>
  <si>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</si>
  <si>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</si>
  <si>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</si>
  <si>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</si>
  <si>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</si>
  <si>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</si>
  <si>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</si>
  <si>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</si>
  <si>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</si>
  <si>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</si>
  <si>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</si>
  <si>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</si>
  <si>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</si>
  <si>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</si>
  <si>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</si>
  <si>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</si>
  <si>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</si>
  <si>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</si>
  <si>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</si>
  <si>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</si>
  <si>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</si>
  <si>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</si>
  <si>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</si>
  <si>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</si>
  <si>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</si>
  <si>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</si>
  <si>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</si>
  <si>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</si>
  <si>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</si>
  <si>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</si>
  <si>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</si>
  <si>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</si>
  <si>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</si>
  <si>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</si>
  <si>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</si>
  <si>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</si>
  <si>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</si>
  <si>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</si>
  <si>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</si>
  <si>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</si>
  <si>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</si>
  <si>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</si>
  <si>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</si>
  <si>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</si>
  <si>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</si>
  <si>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</si>
  <si>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</si>
  <si>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</si>
  <si>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</si>
  <si>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</si>
  <si>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</si>
  <si>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</si>
  <si>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</si>
  <si>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</si>
  <si>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</si>
  <si>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</si>
  <si>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</si>
  <si>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</si>
  <si>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</si>
  <si>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</si>
  <si>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</si>
  <si>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</si>
  <si>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</si>
  <si>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</si>
  <si>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</si>
  <si>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</si>
  <si>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</si>
  <si>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</si>
  <si>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</si>
  <si>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</si>
  <si>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</si>
  <si>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</si>
  <si>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</si>
  <si>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</si>
  <si>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</si>
  <si>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</si>
  <si>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</si>
  <si>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</si>
  <si>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</si>
  <si>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</si>
  <si>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</si>
  <si>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</si>
  <si>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</si>
  <si>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</si>
  <si>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</si>
  <si>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</si>
  <si>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</si>
  <si>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</si>
  <si>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</si>
  <si>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</si>
  <si>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</si>
  <si>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</si>
  <si>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</si>
  <si>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</si>
  <si>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</si>
  <si>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</si>
  <si>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</si>
  <si>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</si>
  <si>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</si>
  <si>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</si>
  <si>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</si>
  <si>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</si>
  <si>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</si>
  <si>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</si>
  <si>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</si>
  <si>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</si>
  <si>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</si>
  <si>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</si>
  <si>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</si>
  <si>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</si>
  <si>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</si>
  <si>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</si>
  <si>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</si>
  <si>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</si>
  <si>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</si>
  <si>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</si>
  <si>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</si>
  <si>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</si>
  <si>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</si>
  <si>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</si>
  <si>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</si>
  <si>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</si>
  <si>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</si>
  <si>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</si>
  <si>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</si>
  <si>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</si>
  <si>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</si>
  <si>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</si>
  <si>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</si>
  <si>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</si>
  <si>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</si>
  <si>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</si>
  <si>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</si>
  <si>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</si>
  <si>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</si>
  <si>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</si>
  <si>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</si>
  <si>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</si>
  <si>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</si>
  <si>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</si>
  <si>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</si>
  <si>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</si>
  <si>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</si>
  <si>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</si>
  <si>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</si>
  <si>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</si>
  <si>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</si>
  <si>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</si>
  <si>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</si>
  <si>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</si>
  <si>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</si>
  <si>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</si>
  <si>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</si>
  <si>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</si>
  <si>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</si>
  <si>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</si>
  <si>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</si>
  <si>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</si>
  <si>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</si>
  <si>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</si>
  <si>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</si>
  <si>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</si>
  <si>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</si>
  <si>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</si>
  <si>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</si>
  <si>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</si>
  <si>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</si>
  <si>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</si>
  <si>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</si>
  <si>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</si>
  <si>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</si>
  <si>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</si>
  <si>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</si>
  <si>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</si>
  <si>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</si>
  <si>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</si>
  <si>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</si>
  <si>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</si>
  <si>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</si>
  <si>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</si>
  <si>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</si>
  <si>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</si>
  <si>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</si>
  <si>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</si>
  <si>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</si>
  <si>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</si>
  <si>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</si>
  <si>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</si>
  <si>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</si>
  <si>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</si>
  <si>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</si>
  <si>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</si>
  <si>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</si>
  <si>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</si>
  <si>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</si>
  <si>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</si>
  <si>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</si>
  <si>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</si>
  <si>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</si>
  <si>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</si>
  <si>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</si>
  <si>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</si>
  <si>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</si>
  <si>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</si>
  <si>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</si>
  <si>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</si>
  <si>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</si>
  <si>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</si>
  <si>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</si>
  <si>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</si>
  <si>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</si>
  <si>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</si>
  <si>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</si>
  <si>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</si>
  <si>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</si>
  <si>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</si>
  <si>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</si>
  <si>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</si>
  <si>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</si>
  <si>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</si>
  <si>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</si>
  <si>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</si>
  <si>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</si>
  <si>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</si>
  <si>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</si>
  <si>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</si>
  <si>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</si>
  <si>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</si>
  <si>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</si>
  <si>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</si>
  <si>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</si>
  <si>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</si>
  <si>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</si>
  <si>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</si>
  <si>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</si>
  <si>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</si>
  <si>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</si>
  <si>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</si>
  <si>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</si>
  <si>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</si>
  <si>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</si>
  <si>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</si>
  <si>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</si>
  <si>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</si>
  <si>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</si>
  <si>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</si>
  <si>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</si>
  <si>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</si>
  <si>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</si>
  <si>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</si>
  <si>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</si>
  <si>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</si>
  <si>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</si>
  <si>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</si>
  <si>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</si>
  <si>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</si>
  <si>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</si>
  <si>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</si>
  <si>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</si>
  <si>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</si>
  <si>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</si>
  <si>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</si>
  <si>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</si>
  <si>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</si>
  <si>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</si>
  <si>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</si>
  <si>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</si>
  <si>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</si>
  <si>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</si>
  <si>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</si>
  <si>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</si>
  <si>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</si>
  <si>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</si>
  <si>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</si>
  <si>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</si>
  <si>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</si>
  <si>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</si>
  <si>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</si>
  <si>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</si>
  <si>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</si>
  <si>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</si>
  <si>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</si>
  <si>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</si>
  <si>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</si>
  <si>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</si>
  <si>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</si>
  <si>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</si>
  <si>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</si>
  <si>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</si>
  <si>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</si>
  <si>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</si>
  <si>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</si>
  <si>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</si>
  <si>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</si>
  <si>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</si>
  <si>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</si>
  <si>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</si>
  <si>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</si>
  <si>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</si>
  <si>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</si>
  <si>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</si>
  <si>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</si>
  <si>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</si>
  <si>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</si>
  <si>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</si>
  <si>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</si>
  <si>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</si>
  <si>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</si>
  <si>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</si>
  <si>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</si>
  <si>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</si>
  <si>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</si>
  <si>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</si>
  <si>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</si>
  <si>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</si>
  <si>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</si>
  <si>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</si>
  <si>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</si>
  <si>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</si>
  <si>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</si>
  <si>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</si>
  <si>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</si>
  <si>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</si>
  <si>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</si>
  <si>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</si>
  <si>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</si>
  <si>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</si>
  <si>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</si>
  <si>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</si>
  <si>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</si>
  <si>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</si>
  <si>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</si>
  <si>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</si>
  <si>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</si>
  <si>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</si>
  <si>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</si>
  <si>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</si>
  <si>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</si>
  <si>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</si>
  <si>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</si>
  <si>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</si>
  <si>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</si>
  <si>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</si>
  <si>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</si>
  <si>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</si>
  <si>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</si>
  <si>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</si>
  <si>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</si>
  <si>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</si>
  <si>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</si>
  <si>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</si>
  <si>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</si>
  <si>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</si>
  <si>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</si>
  <si>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</si>
  <si>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</si>
  <si>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</si>
  <si>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</si>
  <si>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</si>
  <si>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</si>
  <si>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</si>
  <si>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</si>
  <si>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</si>
  <si>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</si>
  <si>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</si>
  <si>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</si>
  <si>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</si>
  <si>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</si>
  <si>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</si>
  <si>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</si>
  <si>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</si>
  <si>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</si>
  <si>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</si>
  <si>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</si>
  <si>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</si>
  <si>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</si>
  <si>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</si>
  <si>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</si>
  <si>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</si>
  <si>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</si>
  <si>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</si>
  <si>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</si>
  <si>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</si>
  <si>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</si>
  <si>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</si>
  <si>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</si>
  <si>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</si>
  <si>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</si>
  <si>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</si>
  <si>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</si>
  <si>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</si>
  <si>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</si>
  <si>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</si>
  <si>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</si>
  <si>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</si>
  <si>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</si>
  <si>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</si>
  <si>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</si>
  <si>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</si>
  <si>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</si>
  <si>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</si>
  <si>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</si>
  <si>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</si>
  <si>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</si>
  <si>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</si>
  <si>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</si>
  <si>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</si>
  <si>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</si>
  <si>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</si>
  <si>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</si>
  <si>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</si>
  <si>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</si>
  <si>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</si>
  <si>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</si>
  <si>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</si>
  <si>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</si>
  <si>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</si>
  <si>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</si>
  <si>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</si>
  <si>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</si>
  <si>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</si>
  <si>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</si>
  <si>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</si>
  <si>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</si>
  <si>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</si>
  <si>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</si>
  <si>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</si>
  <si>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</si>
  <si>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</si>
  <si>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</si>
  <si>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</si>
  <si>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</si>
  <si>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</si>
  <si>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</si>
  <si>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</si>
  <si>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</si>
  <si>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</si>
  <si>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</si>
  <si>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</si>
  <si>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</si>
  <si>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</si>
  <si>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</si>
  <si>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</si>
  <si>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</si>
  <si>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</si>
  <si>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</si>
  <si>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</si>
  <si>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</si>
  <si>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</si>
  <si>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</si>
  <si>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</si>
  <si>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</si>
  <si>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</si>
  <si>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</si>
  <si>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</si>
  <si>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</si>
  <si>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</si>
  <si>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</si>
  <si>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</si>
  <si>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</si>
  <si>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</si>
  <si>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</si>
  <si>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</si>
  <si>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</si>
  <si>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</si>
  <si>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</si>
  <si>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</si>
  <si>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</si>
  <si>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</si>
  <si>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</si>
  <si>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</si>
  <si>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</si>
  <si>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</si>
  <si>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</si>
  <si>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</si>
  <si>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</si>
  <si>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</si>
  <si>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</si>
  <si>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</si>
  <si>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</si>
  <si>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</si>
  <si>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</si>
  <si>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</si>
  <si>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</si>
  <si>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</si>
  <si>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</si>
  <si>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</si>
  <si>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</si>
  <si>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</si>
  <si>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</si>
  <si>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</si>
  <si>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</si>
  <si>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</si>
  <si>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</si>
  <si>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</si>
  <si>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</si>
  <si>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</si>
  <si>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</si>
  <si>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</si>
  <si>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</si>
  <si>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</si>
  <si>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</si>
  <si>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</si>
  <si>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</si>
  <si>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</si>
  <si>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</si>
  <si>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</si>
  <si>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</si>
  <si>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</si>
  <si>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</si>
  <si>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</si>
  <si>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</si>
  <si>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</si>
  <si>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</si>
  <si>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</si>
  <si>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</si>
  <si>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</si>
  <si>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</si>
  <si>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</si>
  <si>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</si>
  <si>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</si>
  <si>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</si>
  <si>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</si>
  <si>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</si>
  <si>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</si>
  <si>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</si>
  <si>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</si>
  <si>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</si>
  <si>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</si>
  <si>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</si>
  <si>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</si>
  <si>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</si>
  <si>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</si>
  <si>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</si>
  <si>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</si>
  <si>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</si>
  <si>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</si>
  <si>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</si>
  <si>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</si>
  <si>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</si>
  <si>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</si>
  <si>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</si>
  <si>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</si>
  <si>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</si>
  <si>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</si>
  <si>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</si>
  <si>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</si>
  <si>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</si>
  <si>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</si>
  <si>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</si>
  <si>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</si>
  <si>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</si>
  <si>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</si>
  <si>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</si>
  <si>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</si>
  <si>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</si>
  <si>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</si>
  <si>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</si>
  <si>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</si>
  <si>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</si>
  <si>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</si>
  <si>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</si>
  <si>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</si>
  <si>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</si>
  <si>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</si>
  <si>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</si>
  <si>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</si>
  <si>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</si>
  <si>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</si>
  <si>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</si>
  <si>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</si>
  <si>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</si>
  <si>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</si>
  <si>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</si>
  <si>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</si>
  <si>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</si>
  <si>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</si>
  <si>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</si>
  <si>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</si>
  <si>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</si>
  <si>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</si>
  <si>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</si>
  <si>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</si>
  <si>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</si>
  <si>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</si>
  <si>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</si>
  <si>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</si>
  <si>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</si>
  <si>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</si>
  <si>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</si>
  <si>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</si>
  <si>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</si>
  <si>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</si>
  <si>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</si>
  <si>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</si>
  <si>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</si>
  <si>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</si>
  <si>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</si>
  <si>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</si>
  <si>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</si>
  <si>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</si>
  <si>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</si>
  <si>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</si>
  <si>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</si>
  <si>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</si>
  <si>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</si>
  <si>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</si>
  <si>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</si>
  <si>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</si>
  <si>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</si>
  <si>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</si>
  <si>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</si>
  <si>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</si>
  <si>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</si>
  <si>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</si>
  <si>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</si>
  <si>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</si>
  <si>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</si>
  <si>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</si>
  <si>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</si>
  <si>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</si>
  <si>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</si>
  <si>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</si>
  <si>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</si>
  <si>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</si>
  <si>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</si>
  <si>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</si>
  <si>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</si>
  <si>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</si>
  <si>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</si>
  <si>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</si>
  <si>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</si>
  <si>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</si>
  <si>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</si>
  <si>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</si>
  <si>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</si>
  <si>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</si>
  <si>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</si>
  <si>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</si>
  <si>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</si>
  <si>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</si>
  <si>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</si>
  <si>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</si>
  <si>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</si>
  <si>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</si>
  <si>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</si>
  <si>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</si>
  <si>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</si>
  <si>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</si>
  <si>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</si>
  <si>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</si>
  <si>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</si>
  <si>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</si>
  <si>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</si>
  <si>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</si>
  <si>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</si>
  <si>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</si>
  <si>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</si>
  <si>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</si>
  <si>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</si>
  <si>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</si>
  <si>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</si>
  <si>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</si>
  <si>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</si>
  <si>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</si>
  <si>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</si>
  <si>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</si>
  <si>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</si>
  <si>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</si>
  <si>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</si>
  <si>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</si>
  <si>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</si>
  <si>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</si>
  <si>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</si>
  <si>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</si>
  <si>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</si>
  <si>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</si>
  <si>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</si>
  <si>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</si>
  <si>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</si>
  <si>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</si>
  <si>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</si>
  <si>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</si>
  <si>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</si>
  <si>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</si>
  <si>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</si>
  <si>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</si>
  <si>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</si>
  <si>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</si>
  <si>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</si>
  <si>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</si>
  <si>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</si>
  <si>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</si>
  <si>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</si>
  <si>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</si>
  <si>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</si>
  <si>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</si>
  <si>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</si>
  <si>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</si>
  <si>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</si>
  <si>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</si>
  <si>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</si>
  <si>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</si>
  <si>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</si>
  <si>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</si>
  <si>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</si>
  <si>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</si>
  <si>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</si>
  <si>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</si>
  <si>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</si>
  <si>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</si>
  <si>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</si>
  <si>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</si>
  <si>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</si>
  <si>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</si>
  <si>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</si>
  <si>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</si>
  <si>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</si>
  <si>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</si>
  <si>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</si>
  <si>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</si>
  <si>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</si>
  <si>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</si>
  <si>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</si>
  <si>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</si>
  <si>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</si>
  <si>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</si>
  <si>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</si>
  <si>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</si>
  <si>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</si>
  <si>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</si>
  <si>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</si>
  <si>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</si>
  <si>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</si>
  <si>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</si>
  <si>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</si>
  <si>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</si>
  <si>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</si>
  <si>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</si>
  <si>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</si>
  <si>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</si>
  <si>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</si>
  <si>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</si>
  <si>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</si>
  <si>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</si>
  <si>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</si>
  <si>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</si>
  <si>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</si>
  <si>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</si>
  <si>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</si>
  <si>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</si>
  <si>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</si>
  <si>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</si>
  <si>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</si>
  <si>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</si>
  <si>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</si>
  <si>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</si>
  <si>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</si>
  <si>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</si>
  <si>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</si>
  <si>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</si>
  <si>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</si>
  <si>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</si>
  <si>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</si>
  <si>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</si>
  <si>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</si>
  <si>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</si>
  <si>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</si>
  <si>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</si>
  <si>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</si>
  <si>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</si>
  <si>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</si>
  <si>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</si>
  <si>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</si>
  <si>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</si>
  <si>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</si>
  <si>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</si>
  <si>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</si>
  <si>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</si>
  <si>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</si>
  <si>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</si>
  <si>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</si>
  <si>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</si>
  <si>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</si>
  <si>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</si>
  <si>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</si>
  <si>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</si>
  <si>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</si>
  <si>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</si>
  <si>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</si>
  <si>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</si>
  <si>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</si>
  <si>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</si>
  <si>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</si>
  <si>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</si>
  <si>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</si>
  <si>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</si>
  <si>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</si>
  <si>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</si>
  <si>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</si>
  <si>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</si>
  <si>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</si>
  <si>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</si>
  <si>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</si>
  <si>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</si>
  <si>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</si>
  <si>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</si>
  <si>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</si>
  <si>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</si>
  <si>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</si>
  <si>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</si>
  <si>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</si>
  <si>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</si>
  <si>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</si>
  <si>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</si>
  <si>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</si>
  <si>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</si>
  <si>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</si>
  <si>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</si>
  <si>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</si>
  <si>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</si>
  <si>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</si>
  <si>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</si>
  <si>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</si>
  <si>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</si>
  <si>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</si>
  <si>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</si>
  <si>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</si>
  <si>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</si>
  <si>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</si>
  <si>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</si>
  <si>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</si>
  <si>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</si>
  <si>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</si>
  <si>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</si>
  <si>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</si>
  <si>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</si>
  <si>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</si>
  <si>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</si>
  <si>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</si>
  <si>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</si>
  <si>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</si>
  <si>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</si>
  <si>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</si>
  <si>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</si>
  <si>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</si>
  <si>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</si>
  <si>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</si>
  <si>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</si>
  <si>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</si>
  <si>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</si>
  <si>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</si>
  <si>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</si>
  <si>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</si>
  <si>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</si>
  <si>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</si>
  <si>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</si>
  <si>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</si>
  <si>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</si>
  <si>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</si>
  <si>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</si>
  <si>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</si>
  <si>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</si>
  <si>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</si>
  <si>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</si>
  <si>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</si>
  <si>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</si>
  <si>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</si>
  <si>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</si>
  <si>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</si>
  <si>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</si>
  <si>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</si>
  <si>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</si>
  <si>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</si>
  <si>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</si>
  <si>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</si>
  <si>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</si>
  <si>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</si>
  <si>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</si>
  <si>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</si>
  <si>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</si>
  <si>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</si>
  <si>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</si>
  <si>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</si>
  <si>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</si>
  <si>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</si>
  <si>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</si>
  <si>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</si>
  <si>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</si>
  <si>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</si>
  <si>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</si>
  <si>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</si>
  <si>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</si>
  <si>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</si>
  <si>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</si>
  <si>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</si>
  <si>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</si>
  <si>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</si>
  <si>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</si>
  <si>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</si>
  <si>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</si>
  <si>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</si>
  <si>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</si>
  <si>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</si>
  <si>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</si>
  <si>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</si>
  <si>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</si>
  <si>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</si>
  <si>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</si>
  <si>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</si>
  <si>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</si>
  <si>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</si>
  <si>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</si>
  <si>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</si>
  <si>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</si>
  <si>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</si>
  <si>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</si>
  <si>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</si>
  <si>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</si>
  <si>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</si>
  <si>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</si>
  <si>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</si>
  <si>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</si>
  <si>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</si>
  <si>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</si>
  <si>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</si>
  <si>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</si>
  <si>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</si>
  <si>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</si>
  <si>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</si>
  <si>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</si>
  <si>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</si>
  <si>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</si>
  <si>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</si>
  <si>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</si>
  <si>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</si>
  <si>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</si>
  <si>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</si>
  <si>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</si>
  <si>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</si>
  <si>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</si>
  <si>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</si>
  <si>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</si>
  <si>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</si>
  <si>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</si>
  <si>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</si>
  <si>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</si>
  <si>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</si>
  <si>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</si>
  <si>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</si>
  <si>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</si>
  <si>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</si>
  <si>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</si>
  <si>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</si>
  <si>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</si>
  <si>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</si>
  <si>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</si>
  <si>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</si>
  <si>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</si>
  <si>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</si>
  <si>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</si>
  <si>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</si>
  <si>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</si>
  <si>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</si>
  <si>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</si>
  <si>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</si>
  <si>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</si>
  <si>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</si>
  <si>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</si>
  <si>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</si>
  <si>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</si>
  <si>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</si>
  <si>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</si>
  <si>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</si>
  <si>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</si>
  <si>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</si>
  <si>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</si>
  <si>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</si>
  <si>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</si>
  <si>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</si>
  <si>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</si>
  <si>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</si>
  <si>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</si>
  <si>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</si>
  <si>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</si>
  <si>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</si>
  <si>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</si>
  <si>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</si>
  <si>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</si>
  <si>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</si>
  <si>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</si>
  <si>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</si>
  <si>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</si>
  <si>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</si>
  <si>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</si>
  <si>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</si>
  <si>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</si>
  <si>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</si>
  <si>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</si>
  <si>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</si>
  <si>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</si>
  <si>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</si>
  <si>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</si>
  <si>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</si>
  <si>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</si>
  <si>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</si>
  <si>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</si>
  <si>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</si>
  <si>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</si>
  <si>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</si>
  <si>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</si>
  <si>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</si>
  <si>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</si>
  <si>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</si>
  <si>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</si>
  <si>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</si>
  <si>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</si>
  <si>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</si>
  <si>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</si>
  <si>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</si>
  <si>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</si>
  <si>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</si>
  <si>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</si>
  <si>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</si>
  <si>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</si>
  <si>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</si>
  <si>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</si>
  <si>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</si>
  <si>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</si>
  <si>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</si>
  <si>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</si>
  <si>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</si>
  <si>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</si>
  <si>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</si>
  <si>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</si>
  <si>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</si>
  <si>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</si>
  <si>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</si>
  <si>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</si>
  <si>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</si>
  <si>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</si>
  <si>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</si>
  <si>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</si>
  <si>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</si>
  <si>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</si>
  <si>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</si>
  <si>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</si>
  <si>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</si>
  <si>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</si>
  <si>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</si>
  <si>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</si>
  <si>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</si>
  <si>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</si>
  <si>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</si>
  <si>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</si>
  <si>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</si>
  <si>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</si>
  <si>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</si>
  <si>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</si>
  <si>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</si>
  <si>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</si>
  <si>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</si>
  <si>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</si>
  <si>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</si>
  <si>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</si>
  <si>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</si>
  <si>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</si>
  <si>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</si>
  <si>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</si>
  <si>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</si>
  <si>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</si>
  <si>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</si>
  <si>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</si>
  <si>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</si>
  <si>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</si>
  <si>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</si>
  <si>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</si>
  <si>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</si>
  <si>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</si>
  <si>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</si>
  <si>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</si>
  <si>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</si>
  <si>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</si>
  <si>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</si>
  <si>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</si>
  <si>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</si>
  <si>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</si>
  <si>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</si>
  <si>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</si>
  <si>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</si>
  <si>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</si>
  <si>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</si>
  <si>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</si>
  <si>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</si>
  <si>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</si>
  <si>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</si>
  <si>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</si>
  <si>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</si>
  <si>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</si>
  <si>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</si>
  <si>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</si>
  <si>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</si>
  <si>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</si>
  <si>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</si>
  <si>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</si>
  <si>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</si>
  <si>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</si>
  <si>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</si>
  <si>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</si>
  <si>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</si>
  <si>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</si>
  <si>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</si>
  <si>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</si>
  <si>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</si>
  <si>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</si>
  <si>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</si>
  <si>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</si>
  <si>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</si>
  <si>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</si>
  <si>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</si>
  <si>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</si>
  <si>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</si>
  <si>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</si>
  <si>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</si>
  <si>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</si>
  <si>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</si>
  <si>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</si>
  <si>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</si>
  <si>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</si>
  <si>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</si>
  <si>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</si>
  <si>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</si>
  <si>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</si>
  <si>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</si>
  <si>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</si>
  <si>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</si>
  <si>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</si>
  <si>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</si>
  <si>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</si>
  <si>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</si>
  <si>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</si>
  <si>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</si>
  <si>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</si>
  <si>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</si>
  <si>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</si>
  <si>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</si>
  <si>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</si>
  <si>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</si>
  <si>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</si>
  <si>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</si>
  <si>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</si>
  <si>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</si>
  <si>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</si>
  <si>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</si>
  <si>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</si>
  <si>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</si>
  <si>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</si>
  <si>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</si>
  <si>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</si>
  <si>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</si>
  <si>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</si>
  <si>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</si>
  <si>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</si>
  <si>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</si>
  <si>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</si>
  <si>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</si>
  <si>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</si>
  <si>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</si>
  <si>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</si>
  <si>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</si>
  <si>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</si>
  <si>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</si>
  <si>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</si>
  <si>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</si>
  <si>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</si>
  <si>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</si>
  <si>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</si>
  <si>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</si>
  <si>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</si>
  <si>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</si>
  <si>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</si>
  <si>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</si>
  <si>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</si>
  <si>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</si>
  <si>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</si>
  <si>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</si>
  <si>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</si>
  <si>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</si>
  <si>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</si>
  <si>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</si>
  <si>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</si>
  <si>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</si>
  <si>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</si>
  <si>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</si>
  <si>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</si>
  <si>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</si>
  <si>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</si>
  <si>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</si>
  <si>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</si>
  <si>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</si>
  <si>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</si>
  <si>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</si>
  <si>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</si>
  <si>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</si>
  <si>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</si>
  <si>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</si>
  <si>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</si>
  <si>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</si>
  <si>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</si>
  <si>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</si>
  <si>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</si>
  <si>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</si>
  <si>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</si>
  <si>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</si>
  <si>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</si>
  <si>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</si>
  <si>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</si>
  <si>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</si>
  <si>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</si>
  <si>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</si>
  <si>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</si>
  <si>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</si>
  <si>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</si>
  <si>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</si>
  <si>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</si>
  <si>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</si>
  <si>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</si>
  <si>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</si>
  <si>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</si>
  <si>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</si>
  <si>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</si>
  <si>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</si>
  <si>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</si>
  <si>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</si>
  <si>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</si>
  <si>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</si>
  <si>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</si>
  <si>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</si>
  <si>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</si>
  <si>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</si>
  <si>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</si>
  <si>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</si>
  <si>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</si>
  <si>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</si>
  <si>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</si>
  <si>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</si>
  <si>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</si>
  <si>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</si>
  <si>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</si>
  <si>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</si>
  <si>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</si>
  <si>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</si>
  <si>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</si>
  <si>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</si>
  <si>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</si>
  <si>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</si>
  <si>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</si>
  <si>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</si>
  <si>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</si>
  <si>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</si>
  <si>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</si>
  <si>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</si>
  <si>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</si>
  <si>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</si>
  <si>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</si>
  <si>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</si>
  <si>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</si>
  <si>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</si>
  <si>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</si>
  <si>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</si>
  <si>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</si>
  <si>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</si>
  <si>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</si>
  <si>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</si>
  <si>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</si>
  <si>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</si>
  <si>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</si>
  <si>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</si>
  <si>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</si>
  <si>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</si>
  <si>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</si>
  <si>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</si>
  <si>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</si>
  <si>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</si>
  <si>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</si>
  <si>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</si>
  <si>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</si>
  <si>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</si>
  <si>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</si>
  <si>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</si>
  <si>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</si>
  <si>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</si>
  <si>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</si>
  <si>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</si>
  <si>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</si>
  <si>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</si>
  <si>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</si>
  <si>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</si>
  <si>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</si>
  <si>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</si>
  <si>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</si>
  <si>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</si>
  <si>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</si>
  <si>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</si>
  <si>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</si>
  <si>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</si>
  <si>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</si>
  <si>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</si>
  <si>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</si>
  <si>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</si>
  <si>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</si>
  <si>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</si>
  <si>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</si>
  <si>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</si>
  <si>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</si>
  <si>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</si>
  <si>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</si>
  <si>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</si>
  <si>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</si>
  <si>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</si>
  <si>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</si>
  <si>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</si>
  <si>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</si>
  <si>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</si>
  <si>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</si>
  <si>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</si>
  <si>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</si>
  <si>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</si>
  <si>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</si>
  <si>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</si>
  <si>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</si>
  <si>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</si>
  <si>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</si>
  <si>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</si>
  <si>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</si>
  <si>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</si>
  <si>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</si>
  <si>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</si>
  <si>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</si>
  <si>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</si>
  <si>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</si>
  <si>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</si>
  <si>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</si>
  <si>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</si>
  <si>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</si>
  <si>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</si>
  <si>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</si>
  <si>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</si>
  <si>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</si>
  <si>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</si>
  <si>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</si>
  <si>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</si>
  <si>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</si>
  <si>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</si>
  <si>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</si>
  <si>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</si>
  <si>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</si>
  <si>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</si>
  <si>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</si>
  <si>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</si>
  <si>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</si>
  <si>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</si>
  <si>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</si>
  <si>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</si>
  <si>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</si>
  <si>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</si>
  <si>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</si>
  <si>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</si>
  <si>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</si>
  <si>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</si>
  <si>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</si>
  <si>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</si>
  <si>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</si>
  <si>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</si>
  <si>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</si>
  <si>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</si>
  <si>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</si>
  <si>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</si>
  <si>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</si>
  <si>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</si>
  <si>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</si>
  <si>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</si>
  <si>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</si>
  <si>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</si>
  <si>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</si>
  <si>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</si>
  <si>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</si>
  <si>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</si>
  <si>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</si>
  <si>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</si>
  <si>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</si>
  <si>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</si>
  <si>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</si>
  <si>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</si>
  <si>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</si>
  <si>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</si>
  <si>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</si>
  <si>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</si>
  <si>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</si>
  <si>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</si>
  <si>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</si>
  <si>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</si>
  <si>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</si>
  <si>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</si>
  <si>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</si>
  <si>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</si>
  <si>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</si>
  <si>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</si>
  <si>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</si>
  <si>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</si>
  <si>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</si>
  <si>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</si>
  <si>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</si>
  <si>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</si>
  <si>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</si>
  <si>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</si>
  <si>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</si>
  <si>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</si>
  <si>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</si>
  <si>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</si>
  <si>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</si>
  <si>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</si>
  <si>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</si>
  <si>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</si>
  <si>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</si>
  <si>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</si>
  <si>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</si>
  <si>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</si>
  <si>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</si>
  <si>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</si>
  <si>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</si>
  <si>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</si>
  <si>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</si>
  <si>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</si>
  <si>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</si>
  <si>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</si>
  <si>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</si>
  <si>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</si>
  <si>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</si>
  <si>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</si>
  <si>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</si>
  <si>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</si>
  <si>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</si>
  <si>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</si>
  <si>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</si>
  <si>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</si>
  <si>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</si>
  <si>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</si>
  <si>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</si>
  <si>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</si>
  <si>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</si>
  <si>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</si>
  <si>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</si>
  <si>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</si>
  <si>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</si>
  <si>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</si>
  <si>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</si>
  <si>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</si>
  <si>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</si>
  <si>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</si>
  <si>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</si>
  <si>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</si>
  <si>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</si>
  <si>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</si>
  <si>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</si>
  <si>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</si>
  <si>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</si>
  <si>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</si>
  <si>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</si>
  <si>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</si>
  <si>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</si>
  <si>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</si>
  <si>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</si>
  <si>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</si>
  <si>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</si>
  <si>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</si>
  <si>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</si>
  <si>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</si>
  <si>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</si>
  <si>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</si>
  <si>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</si>
  <si>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</si>
  <si>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</si>
  <si>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</si>
  <si>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</si>
  <si>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</si>
  <si>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</si>
  <si>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</si>
  <si>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</si>
  <si>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</si>
  <si>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</si>
  <si>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</si>
  <si>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</si>
  <si>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</si>
  <si>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</si>
  <si>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</si>
  <si>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</si>
  <si>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</si>
  <si>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</si>
  <si>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</si>
  <si>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</si>
  <si>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</si>
  <si>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</si>
  <si>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</si>
  <si>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</si>
  <si>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</si>
  <si>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</si>
  <si>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</si>
  <si>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</si>
  <si>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</si>
  <si>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</si>
  <si>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</si>
  <si>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</si>
  <si>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</si>
  <si>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</si>
  <si>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</si>
  <si>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</si>
  <si>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</si>
  <si>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</si>
  <si>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</si>
  <si>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</si>
  <si>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</si>
  <si>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</si>
  <si>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</si>
  <si>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</si>
  <si>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</si>
  <si>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</si>
  <si>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</si>
  <si>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</si>
  <si>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</si>
  <si>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</si>
  <si>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</si>
  <si>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</si>
  <si>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</si>
  <si>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</si>
  <si>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</si>
  <si>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</si>
  <si>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</si>
  <si>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</si>
  <si>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</si>
  <si>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</si>
  <si>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</si>
  <si>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</si>
  <si>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</si>
  <si>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</si>
  <si>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</si>
  <si>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</si>
  <si>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</si>
  <si>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</si>
  <si>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</si>
  <si>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</si>
  <si>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</si>
  <si>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</si>
  <si>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</si>
  <si>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</si>
  <si>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</si>
  <si>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</si>
  <si>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</si>
  <si>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</si>
  <si>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</si>
  <si>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</si>
  <si>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</si>
  <si>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</si>
  <si>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</si>
  <si>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</si>
  <si>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</si>
  <si>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</si>
  <si>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</si>
  <si>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</si>
  <si>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</si>
  <si>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</si>
  <si>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</si>
  <si>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</si>
  <si>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</si>
  <si>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</si>
  <si>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</si>
  <si>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</si>
  <si>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</si>
  <si>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</si>
  <si>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</si>
  <si>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</si>
  <si>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</si>
  <si>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</si>
  <si>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</si>
  <si>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</si>
  <si>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</si>
  <si>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</si>
  <si>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</si>
  <si>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</si>
  <si>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</si>
  <si>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</si>
  <si>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</si>
  <si>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</si>
  <si>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</si>
  <si>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</si>
  <si>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</si>
  <si>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</si>
  <si>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</si>
  <si>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</si>
  <si>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</si>
  <si>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</si>
  <si>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</si>
  <si>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</si>
  <si>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</si>
  <si>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</si>
  <si>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</si>
  <si>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</si>
  <si>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</si>
  <si>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</si>
  <si>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</si>
  <si>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</si>
  <si>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</si>
  <si>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</si>
  <si>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</si>
  <si>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</si>
  <si>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</si>
  <si>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</si>
  <si>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</si>
  <si>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</si>
  <si>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</si>
  <si>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</si>
  <si>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</si>
  <si>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</si>
  <si>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</si>
  <si>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</si>
  <si>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</si>
  <si>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</si>
  <si>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</si>
  <si>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</si>
  <si>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</si>
  <si>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</si>
  <si>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</si>
  <si>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</si>
  <si>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</si>
  <si>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</si>
  <si>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</si>
  <si>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</si>
  <si>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</si>
  <si>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</si>
  <si>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</si>
  <si>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</si>
  <si>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</si>
  <si>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</si>
  <si>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</si>
  <si>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</si>
  <si>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</si>
  <si>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</si>
  <si>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</si>
  <si>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</si>
  <si>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</si>
  <si>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</si>
  <si>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</si>
  <si>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</si>
  <si>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</si>
  <si>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</si>
  <si>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</si>
  <si>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</si>
  <si>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</si>
  <si>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</si>
  <si>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</si>
  <si>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</si>
  <si>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</si>
  <si>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</si>
  <si>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</si>
  <si>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</si>
  <si>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</si>
  <si>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</si>
  <si>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</si>
  <si>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</si>
  <si>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</si>
  <si>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</si>
  <si>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</si>
  <si>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</si>
  <si>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</si>
  <si>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</si>
  <si>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</si>
  <si>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</si>
  <si>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</si>
  <si>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</si>
  <si>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</si>
  <si>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</si>
  <si>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</si>
  <si>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</si>
  <si>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</si>
  <si>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</si>
  <si>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</si>
  <si>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</si>
  <si>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</si>
  <si>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</si>
  <si>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</si>
  <si>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</si>
  <si>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</si>
  <si>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</si>
  <si>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</si>
  <si>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</si>
  <si>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</si>
  <si>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</si>
  <si>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</si>
  <si>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</si>
  <si>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</si>
  <si>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</si>
  <si>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</si>
  <si>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</si>
  <si>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</si>
  <si>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</si>
  <si>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</si>
  <si>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</si>
  <si>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</si>
  <si>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</si>
  <si>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</si>
  <si>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</si>
  <si>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</si>
  <si>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</si>
  <si>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</si>
  <si>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</si>
  <si>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</si>
  <si>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</si>
  <si>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</si>
  <si>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</si>
  <si>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</si>
  <si>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</si>
  <si>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</si>
  <si>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</si>
  <si>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</si>
  <si>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</si>
  <si>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</si>
  <si>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</si>
  <si>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</si>
  <si>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</si>
  <si>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</si>
  <si>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</si>
  <si>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</si>
  <si>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</si>
  <si>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</si>
  <si>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</si>
  <si>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</si>
  <si>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</si>
  <si>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</si>
  <si>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</si>
  <si>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</si>
  <si>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</si>
  <si>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</si>
  <si>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</si>
  <si>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</si>
  <si>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</si>
  <si>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</si>
  <si>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</si>
  <si>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</si>
  <si>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</si>
  <si>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</si>
  <si>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</si>
  <si>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</si>
  <si>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</si>
  <si>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</si>
  <si>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</si>
  <si>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</si>
  <si>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</si>
  <si>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</si>
  <si>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</si>
  <si>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</si>
  <si>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</si>
  <si>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</si>
  <si>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</si>
  <si>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</si>
  <si>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</si>
  <si>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</si>
  <si>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</si>
  <si>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</si>
  <si>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</si>
  <si>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</si>
  <si>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</si>
  <si>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</si>
  <si>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</si>
  <si>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</si>
  <si>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</si>
  <si>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</si>
  <si>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</si>
  <si>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</si>
  <si>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</si>
  <si>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</si>
  <si>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</si>
  <si>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</si>
  <si>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</si>
  <si>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</si>
  <si>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</si>
  <si>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</si>
  <si>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</si>
  <si>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</si>
  <si>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</si>
  <si>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</si>
  <si>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</si>
  <si>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</si>
  <si>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</si>
  <si>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</si>
  <si>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</si>
  <si>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</si>
  <si>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</si>
  <si>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</si>
  <si>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</si>
  <si>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</si>
  <si>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</si>
  <si>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</si>
  <si>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</si>
  <si>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</si>
  <si>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</si>
  <si>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</si>
  <si>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</si>
  <si>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</si>
  <si>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</si>
  <si>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</si>
  <si>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</si>
  <si>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</si>
  <si>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</si>
  <si>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</si>
  <si>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</si>
  <si>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</si>
  <si>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</si>
  <si>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</si>
  <si>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</si>
  <si>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</si>
  <si>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</si>
  <si>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</si>
  <si>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</si>
  <si>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</si>
  <si>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</si>
  <si>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</si>
  <si>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</si>
  <si>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</si>
  <si>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</si>
  <si>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</si>
  <si>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</si>
  <si>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</si>
  <si>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</si>
  <si>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</si>
  <si>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</si>
  <si>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</si>
  <si>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</si>
  <si>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</si>
  <si>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</si>
  <si>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</si>
  <si>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</si>
  <si>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</si>
  <si>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</si>
  <si>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</si>
  <si>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</si>
  <si>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</si>
  <si>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</si>
  <si>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</si>
  <si>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</si>
  <si>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</si>
  <si>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</si>
  <si>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</si>
  <si>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</si>
  <si>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</si>
  <si>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</si>
  <si>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</si>
  <si>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</si>
  <si>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</si>
  <si>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</si>
  <si>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</si>
  <si>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</si>
  <si>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</si>
  <si>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</si>
  <si>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</si>
  <si>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</si>
  <si>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</si>
  <si>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</si>
  <si>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</si>
  <si>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</si>
  <si>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</si>
  <si>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</si>
  <si>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</si>
  <si>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</si>
  <si>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</si>
  <si>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</si>
  <si>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</si>
  <si>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</si>
  <si>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</si>
  <si>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</si>
  <si>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</si>
  <si>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</si>
  <si>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</si>
  <si>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</si>
  <si>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</si>
  <si>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</si>
  <si>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</si>
  <si>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</si>
  <si>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</si>
  <si>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</si>
  <si>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</si>
  <si>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</si>
  <si>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</si>
  <si>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</si>
  <si>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</si>
  <si>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</si>
  <si>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</si>
  <si>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</si>
  <si>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</si>
  <si>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</si>
  <si>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</si>
  <si>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</si>
  <si>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</si>
  <si>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</si>
  <si>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</si>
  <si>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</si>
  <si>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</si>
  <si>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</si>
  <si>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</si>
  <si>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</si>
  <si>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</si>
  <si>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</si>
  <si>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</si>
  <si>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</si>
  <si>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</si>
  <si>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</si>
  <si>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</si>
  <si>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</si>
  <si>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</si>
  <si>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</si>
  <si>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</si>
  <si>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</si>
  <si>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</si>
  <si>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</si>
  <si>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</si>
  <si>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</si>
  <si>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</si>
  <si>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</si>
  <si>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</si>
  <si>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</si>
  <si>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</si>
  <si>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</si>
  <si>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</si>
  <si>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</si>
  <si>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</si>
  <si>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</si>
  <si>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</si>
  <si>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</si>
  <si>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</si>
  <si>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</si>
  <si>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</si>
  <si>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</si>
  <si>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</si>
  <si>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</si>
  <si>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</si>
  <si>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</si>
  <si>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</si>
  <si>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</si>
  <si>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</si>
  <si>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</si>
  <si>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</si>
  <si>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</si>
  <si>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</si>
  <si>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</si>
  <si>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</si>
  <si>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</si>
  <si>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</si>
  <si>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</si>
  <si>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</si>
  <si>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</si>
  <si>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</si>
  <si>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</si>
  <si>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</si>
  <si>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</si>
  <si>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</si>
  <si>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</si>
  <si>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</si>
  <si>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</si>
  <si>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</si>
  <si>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</si>
  <si>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</si>
  <si>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</si>
  <si>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</si>
  <si>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</si>
  <si>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</si>
  <si>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</si>
  <si>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</si>
  <si>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</si>
  <si>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</si>
  <si>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</si>
  <si>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</si>
  <si>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</si>
  <si>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</si>
  <si>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</si>
  <si>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</si>
  <si>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</si>
  <si>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</si>
  <si>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</si>
  <si>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</si>
  <si>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</si>
  <si>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</si>
  <si>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</si>
  <si>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</si>
  <si>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</si>
  <si>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</si>
  <si>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</si>
  <si>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</si>
  <si>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</si>
  <si>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</si>
  <si>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</si>
  <si>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</si>
  <si>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</si>
  <si>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</si>
  <si>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</si>
  <si>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</si>
  <si>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</si>
  <si>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</si>
  <si>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</si>
  <si>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</si>
  <si>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</si>
  <si>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</si>
  <si>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</si>
  <si>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</si>
  <si>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</si>
  <si>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</si>
  <si>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</si>
  <si>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</si>
  <si>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</si>
  <si>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</si>
  <si>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</si>
  <si>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</si>
  <si>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</si>
  <si>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</si>
  <si>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</si>
  <si>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</si>
  <si>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</si>
  <si>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</si>
  <si>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</si>
  <si>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</si>
  <si>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</si>
  <si>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</si>
  <si>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</si>
  <si>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</si>
  <si>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</si>
  <si>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</si>
  <si>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</si>
  <si>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</si>
  <si>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</si>
  <si>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</si>
  <si>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</si>
  <si>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</si>
  <si>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</si>
  <si>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</si>
  <si>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</si>
  <si>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</si>
  <si>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</si>
  <si>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</si>
  <si>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</si>
  <si>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</si>
  <si>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</si>
  <si>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</si>
  <si>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</si>
  <si>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</si>
  <si>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</si>
  <si>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</si>
  <si>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</si>
  <si>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</si>
  <si>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</si>
  <si>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</si>
  <si>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</si>
  <si>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</si>
  <si>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</si>
  <si>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</si>
  <si>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</si>
  <si>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</si>
  <si>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</si>
  <si>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</si>
  <si>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</si>
  <si>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</si>
  <si>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</si>
  <si>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</si>
  <si>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</si>
  <si>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</si>
  <si>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</si>
  <si>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</si>
  <si>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</si>
  <si>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</si>
  <si>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</si>
  <si>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</si>
  <si>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</si>
  <si>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</si>
  <si>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</si>
  <si>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</si>
  <si>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</si>
  <si>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</si>
  <si>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</si>
  <si>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</si>
  <si>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</si>
  <si>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</si>
  <si>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</si>
  <si>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</si>
  <si>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</si>
  <si>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</si>
  <si>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</si>
  <si>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</si>
  <si>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</si>
  <si>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</si>
  <si>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</si>
  <si>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</si>
  <si>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</si>
  <si>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</si>
  <si>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</si>
  <si>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</si>
  <si>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</si>
  <si>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</si>
  <si>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</si>
  <si>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</si>
  <si>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</si>
  <si>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</si>
  <si>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</si>
  <si>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</si>
  <si>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</si>
  <si>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</si>
  <si>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</si>
  <si>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</si>
  <si>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</si>
  <si>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</si>
  <si>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</si>
  <si>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</si>
  <si>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</si>
  <si>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</si>
  <si>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</si>
  <si>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</si>
  <si>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</si>
  <si>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</si>
  <si>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</si>
  <si>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</si>
  <si>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</si>
  <si>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</si>
  <si>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</si>
  <si>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</si>
  <si>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</si>
  <si>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</si>
  <si>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</si>
  <si>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</si>
  <si>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</si>
  <si>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</si>
  <si>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</si>
  <si>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</si>
  <si>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</si>
  <si>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</si>
  <si>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</si>
  <si>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</si>
  <si>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</si>
  <si>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</si>
  <si>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</si>
  <si>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</si>
  <si>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</si>
  <si>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</si>
  <si>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</si>
  <si>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</si>
  <si>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</si>
  <si>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</si>
  <si>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</si>
  <si>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</si>
  <si>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</si>
  <si>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</si>
  <si>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</si>
  <si>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</si>
  <si>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</si>
  <si>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</si>
  <si>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</si>
  <si>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</si>
  <si>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</si>
  <si>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</si>
  <si>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</si>
  <si>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</si>
  <si>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</si>
  <si>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</si>
  <si>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</si>
  <si>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</si>
  <si>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</si>
  <si>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</si>
  <si>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</si>
  <si>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</si>
  <si>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</si>
  <si>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</si>
  <si>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</si>
  <si>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</si>
  <si>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</si>
  <si>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</si>
  <si>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</si>
  <si>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</si>
  <si>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</si>
  <si>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</si>
  <si>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</si>
  <si>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</si>
  <si>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</si>
  <si>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</si>
  <si>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</si>
  <si>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</si>
  <si>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</si>
  <si>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</si>
  <si>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</si>
  <si>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</si>
  <si>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</si>
  <si>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</si>
  <si>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</si>
  <si>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</si>
  <si>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</si>
  <si>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</si>
  <si>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</si>
  <si>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</si>
  <si>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</si>
  <si>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</si>
  <si>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</si>
  <si>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</si>
  <si>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</si>
  <si>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</si>
  <si>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</si>
  <si>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</si>
  <si>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</si>
  <si>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</si>
  <si>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</si>
  <si>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</si>
  <si>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</si>
  <si>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</si>
  <si>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</si>
  <si>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</si>
  <si>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</si>
  <si>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</si>
  <si>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</si>
  <si>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</si>
  <si>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</si>
  <si>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</si>
  <si>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</si>
  <si>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</si>
  <si>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</si>
  <si>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</si>
  <si>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</si>
  <si>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</si>
  <si>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</si>
  <si>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</si>
  <si>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</si>
  <si>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</si>
  <si>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</si>
  <si>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</si>
  <si>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</si>
  <si>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</si>
  <si>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</si>
  <si>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</si>
  <si>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</si>
  <si>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</si>
  <si>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</si>
  <si>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</si>
  <si>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</si>
  <si>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</si>
  <si>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</si>
  <si>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</si>
  <si>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</si>
  <si>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</si>
  <si>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</si>
  <si>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</si>
  <si>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</si>
  <si>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</si>
  <si>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</si>
  <si>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</si>
  <si>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</si>
  <si>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</si>
  <si>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</si>
  <si>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</si>
  <si>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</si>
  <si>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</si>
  <si>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</si>
  <si>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</si>
  <si>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</si>
  <si>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</si>
  <si>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</si>
  <si>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</si>
  <si>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</si>
  <si>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</si>
  <si>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</si>
  <si>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</si>
  <si>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</si>
  <si>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</si>
  <si>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</si>
  <si>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</si>
  <si>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</si>
  <si>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</si>
  <si>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</si>
  <si>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</si>
  <si>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</si>
  <si>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</si>
  <si>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</si>
  <si>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</si>
  <si>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</si>
  <si>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</si>
  <si>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</si>
  <si>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</si>
  <si>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</si>
  <si>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</si>
  <si>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</si>
  <si>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</si>
  <si>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</si>
  <si>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</si>
  <si>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</si>
  <si>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</si>
  <si>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</si>
  <si>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</si>
  <si>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</si>
  <si>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</si>
  <si>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</si>
  <si>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</si>
  <si>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</si>
  <si>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</si>
  <si>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</si>
  <si>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</si>
  <si>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</si>
  <si>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</si>
  <si>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</si>
  <si>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</si>
  <si>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</si>
  <si>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</si>
  <si>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</si>
  <si>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</si>
  <si>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</si>
  <si>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</si>
  <si>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</si>
  <si>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</si>
  <si>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</si>
  <si>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</si>
  <si>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</si>
  <si>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</si>
  <si>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</si>
  <si>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</si>
  <si>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</si>
  <si>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</si>
  <si>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</si>
  <si>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</si>
  <si>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</si>
  <si>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</si>
  <si>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</si>
  <si>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</si>
  <si>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</si>
  <si>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</si>
  <si>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</si>
  <si>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</si>
  <si>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</si>
  <si>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</si>
  <si>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</si>
  <si>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</si>
  <si>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</si>
  <si>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</si>
  <si>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</si>
  <si>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</si>
  <si>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</si>
  <si>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</si>
  <si>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</si>
  <si>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</si>
  <si>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</si>
  <si>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</si>
  <si>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</si>
  <si>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</si>
  <si>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</si>
  <si>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</si>
  <si>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</si>
  <si>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</si>
  <si>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</si>
  <si>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</si>
  <si>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</si>
  <si>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</si>
  <si>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</si>
  <si>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</si>
  <si>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</si>
  <si>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</si>
  <si>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</si>
  <si>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</si>
  <si>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</si>
  <si>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</si>
  <si>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</si>
  <si>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</si>
  <si>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</si>
  <si>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</si>
  <si>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</si>
  <si>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</si>
  <si>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</si>
  <si>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</si>
  <si>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</si>
  <si>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</si>
  <si>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</si>
  <si>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</si>
  <si>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</si>
  <si>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</si>
  <si>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</si>
  <si>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</si>
  <si>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</si>
  <si>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</si>
  <si>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</si>
  <si>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</si>
  <si>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</si>
  <si>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</si>
  <si>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</si>
  <si>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</si>
  <si>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</si>
  <si>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</si>
  <si>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</si>
  <si>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</si>
  <si>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</si>
  <si>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</si>
  <si>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</si>
  <si>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</si>
  <si>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</si>
  <si>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</si>
  <si>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</si>
  <si>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</si>
  <si>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</si>
  <si>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</si>
  <si>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</si>
  <si>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</si>
  <si>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</si>
  <si>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</si>
  <si>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</si>
  <si>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</si>
  <si>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</si>
  <si>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</si>
  <si>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</si>
  <si>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</si>
  <si>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</si>
  <si>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</si>
  <si>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</si>
  <si>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</si>
  <si>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</si>
  <si>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</si>
  <si>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</si>
  <si>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</si>
  <si>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</si>
  <si>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</si>
  <si>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</si>
  <si>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</si>
  <si>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</si>
  <si>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</si>
  <si>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</si>
  <si>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</si>
  <si>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</si>
  <si>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</si>
  <si>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</si>
  <si>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</si>
  <si>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</si>
  <si>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</si>
  <si>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</si>
  <si>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</si>
  <si>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</si>
  <si>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</si>
  <si>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</si>
  <si>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</si>
  <si>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</si>
  <si>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</si>
  <si>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</si>
  <si>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</si>
  <si>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</si>
  <si>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</si>
  <si>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</si>
  <si>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</si>
  <si>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</si>
  <si>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</si>
  <si>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</si>
  <si>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</si>
  <si>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</si>
  <si>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</si>
  <si>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</si>
  <si>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</si>
  <si>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</si>
  <si>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</si>
  <si>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</si>
  <si>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</si>
  <si>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</si>
  <si>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</si>
  <si>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</si>
  <si>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</si>
  <si>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</si>
  <si>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</si>
  <si>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</si>
  <si>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</si>
  <si>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</si>
  <si>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</si>
  <si>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</si>
  <si>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</si>
  <si>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</si>
  <si>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</si>
  <si>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</si>
  <si>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</si>
  <si>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</si>
  <si>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</si>
  <si>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</si>
  <si>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</si>
  <si>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</si>
  <si>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</si>
  <si>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</si>
  <si>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</si>
  <si>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</si>
  <si>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</si>
  <si>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</si>
  <si>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</si>
  <si>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</si>
  <si>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</si>
  <si>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</si>
  <si>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</si>
  <si>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</si>
  <si>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</si>
  <si>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</si>
  <si>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</si>
  <si>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</si>
  <si>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</si>
  <si>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</si>
  <si>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</si>
  <si>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</si>
  <si>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</si>
  <si>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</si>
  <si>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</si>
  <si>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</si>
  <si>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</si>
  <si>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</si>
  <si>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</si>
  <si>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</si>
  <si>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</si>
  <si>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</si>
  <si>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</si>
  <si>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</si>
  <si>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</si>
  <si>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</si>
  <si>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</si>
  <si>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</si>
  <si>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</si>
  <si>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</si>
  <si>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</si>
  <si>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</si>
  <si>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</si>
  <si>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</si>
  <si>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</si>
  <si>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</si>
  <si>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</si>
  <si>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</si>
  <si>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</si>
  <si>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</si>
  <si>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</si>
  <si>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</si>
  <si>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</si>
  <si>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</si>
  <si>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</si>
  <si>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</si>
  <si>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</si>
  <si>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</si>
  <si>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</si>
  <si>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</si>
  <si>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</si>
  <si>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</si>
  <si>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</si>
  <si>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</si>
  <si>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</si>
  <si>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</si>
  <si>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</si>
  <si>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</si>
  <si>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</si>
  <si>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</si>
  <si>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</si>
  <si>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</si>
  <si>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</si>
  <si>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</si>
  <si>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</si>
  <si>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</si>
  <si>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</si>
  <si>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</si>
  <si>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</si>
  <si>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</si>
  <si>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</si>
  <si>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</si>
  <si>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</si>
  <si>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</si>
  <si>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</si>
  <si>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</si>
  <si>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</si>
  <si>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</si>
  <si>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</si>
  <si>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</si>
  <si>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</si>
  <si>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</si>
  <si>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</si>
  <si>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</si>
  <si>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</si>
  <si>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</si>
  <si>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</si>
  <si>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</si>
  <si>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</si>
  <si>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</si>
  <si>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</si>
  <si>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</si>
  <si>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</si>
  <si>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</si>
  <si>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</si>
  <si>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</si>
  <si>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</si>
  <si>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</si>
  <si>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</si>
  <si>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</si>
  <si>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</si>
  <si>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</si>
  <si>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</si>
  <si>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</si>
  <si>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</si>
  <si>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</si>
  <si>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</si>
  <si>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</si>
  <si>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</si>
  <si>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</si>
  <si>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</si>
  <si>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</si>
  <si>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</si>
  <si>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</si>
  <si>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</si>
  <si>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</si>
  <si>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</si>
  <si>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</si>
  <si>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</si>
  <si>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</si>
  <si>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</si>
  <si>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</si>
  <si>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</si>
  <si>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</si>
  <si>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</si>
  <si>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</si>
  <si>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</si>
  <si>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</si>
  <si>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</si>
  <si>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</si>
  <si>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</si>
  <si>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</si>
  <si>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</si>
  <si>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</si>
  <si>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</si>
  <si>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</si>
  <si>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</si>
  <si>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</si>
  <si>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</si>
  <si>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</si>
  <si>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</si>
  <si>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</si>
  <si>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</si>
  <si>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</si>
  <si>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</si>
  <si>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</si>
  <si>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</si>
  <si>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</si>
  <si>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</si>
  <si>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</si>
  <si>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</si>
  <si>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</si>
  <si>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</si>
  <si>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</si>
  <si>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</si>
  <si>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</si>
  <si>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</si>
  <si>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</si>
  <si>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</si>
  <si>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</si>
  <si>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</si>
  <si>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</si>
  <si>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</si>
  <si>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</si>
  <si>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</si>
  <si>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</si>
  <si>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</si>
  <si>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</si>
  <si>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</si>
  <si>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</si>
  <si>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</si>
  <si>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</si>
  <si>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</si>
  <si>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</si>
  <si>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</si>
  <si>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</si>
  <si>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</si>
  <si>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</si>
  <si>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</si>
  <si>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</si>
  <si>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</si>
  <si>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</si>
  <si>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</si>
  <si>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</si>
  <si>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</si>
  <si>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</si>
  <si>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</si>
  <si>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</si>
  <si>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</si>
  <si>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</si>
  <si>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</si>
  <si>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</si>
  <si>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</si>
  <si>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</si>
  <si>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</si>
  <si>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</si>
  <si>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</si>
  <si>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</si>
  <si>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</si>
  <si>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</si>
  <si>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</si>
  <si>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</si>
  <si>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</si>
  <si>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</si>
  <si>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</si>
  <si>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</si>
  <si>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</si>
  <si>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</si>
  <si>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</si>
  <si>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</si>
  <si>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</si>
  <si>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</si>
  <si>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</si>
  <si>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</si>
  <si>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</si>
  <si>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</si>
  <si>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</si>
  <si>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</si>
  <si>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</si>
  <si>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</si>
  <si>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</si>
  <si>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</si>
  <si>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</si>
  <si>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</si>
  <si>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</si>
  <si>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</si>
  <si>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</si>
  <si>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</si>
  <si>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</si>
  <si>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</si>
  <si>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</si>
  <si>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</si>
  <si>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</si>
  <si>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</si>
  <si>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</si>
  <si>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</si>
  <si>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</si>
  <si>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</si>
  <si>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</si>
  <si>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</si>
  <si>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</si>
  <si>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</si>
  <si>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</si>
  <si>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</si>
  <si>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</si>
  <si>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</si>
  <si>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</si>
  <si>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</si>
  <si>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</si>
  <si>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</si>
  <si>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</si>
  <si>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</si>
  <si>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</si>
  <si>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</si>
  <si>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</si>
  <si>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</si>
  <si>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</si>
  <si>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</si>
  <si>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</si>
  <si>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</si>
  <si>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</si>
  <si>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</si>
  <si>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</si>
  <si>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</si>
  <si>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</si>
  <si>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</si>
  <si>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</si>
  <si>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</si>
  <si>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</si>
  <si>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</si>
  <si>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</si>
  <si>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</si>
  <si>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</si>
  <si>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</si>
  <si>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</si>
  <si>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</si>
  <si>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</si>
  <si>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</si>
  <si>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</si>
  <si>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</si>
  <si>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</si>
  <si>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</si>
  <si>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</si>
  <si>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</si>
  <si>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</si>
  <si>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</si>
  <si>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</si>
  <si>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</si>
  <si>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</si>
  <si>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</si>
  <si>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</si>
  <si>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</si>
  <si>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</si>
  <si>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</si>
  <si>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</si>
  <si>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</si>
  <si>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</si>
  <si>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</si>
  <si>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</si>
  <si>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</si>
  <si>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</si>
  <si>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</si>
  <si>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</si>
  <si>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</si>
  <si>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</si>
  <si>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</si>
  <si>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</si>
  <si>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</si>
  <si>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</si>
  <si>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</si>
  <si>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</si>
  <si>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</si>
  <si>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</si>
  <si>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</si>
  <si>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</si>
  <si>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</si>
  <si>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</si>
  <si>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</si>
  <si>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</si>
  <si>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</si>
  <si>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</si>
  <si>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</si>
  <si>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</si>
  <si>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</si>
  <si>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</si>
  <si>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</si>
  <si>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</si>
  <si>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</si>
  <si>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</si>
  <si>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</si>
  <si>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</si>
  <si>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</si>
  <si>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</si>
  <si>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</si>
  <si>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</si>
  <si>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</si>
  <si>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</si>
  <si>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</si>
  <si>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</si>
  <si>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</si>
  <si>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</si>
  <si>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</si>
  <si>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</si>
  <si>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</si>
  <si>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</si>
  <si>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</si>
  <si>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</si>
  <si>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</si>
  <si>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</si>
  <si>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</si>
  <si>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</si>
  <si>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</si>
  <si>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</si>
  <si>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</si>
  <si>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</si>
  <si>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</si>
  <si>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</si>
  <si>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</si>
  <si>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</si>
  <si>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</si>
  <si>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</si>
  <si>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</si>
  <si>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</si>
  <si>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</si>
  <si>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</si>
  <si>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</si>
  <si>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</si>
  <si>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</si>
  <si>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</si>
  <si>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</si>
  <si>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</si>
  <si>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</si>
  <si>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</si>
  <si>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</si>
  <si>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</si>
  <si>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</si>
  <si>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</si>
  <si>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</si>
  <si>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</si>
  <si>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</si>
  <si>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</si>
  <si>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</si>
  <si>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</si>
  <si>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</si>
  <si>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</si>
  <si>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</si>
  <si>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</si>
  <si>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</si>
  <si>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</si>
  <si>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</si>
  <si>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</si>
  <si>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</si>
  <si>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</si>
  <si>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</si>
  <si>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</si>
  <si>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</si>
  <si>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</si>
  <si>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</si>
  <si>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</si>
  <si>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</si>
  <si>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</si>
  <si>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</si>
  <si>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</si>
  <si>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</si>
  <si>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</si>
  <si>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</si>
  <si>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</si>
  <si>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</si>
  <si>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</si>
  <si>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</si>
  <si>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</si>
  <si>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</si>
  <si>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</si>
  <si>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</si>
  <si>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</si>
  <si>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</si>
  <si>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</si>
  <si>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</si>
  <si>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</si>
  <si>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</si>
  <si>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</si>
  <si>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</si>
  <si>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</si>
  <si>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</si>
  <si>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</si>
  <si>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</si>
  <si>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</si>
  <si>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</si>
  <si>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</si>
  <si>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</si>
  <si>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</si>
  <si>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</si>
  <si>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</si>
  <si>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</si>
  <si>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</si>
  <si>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</si>
  <si>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</si>
  <si>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</si>
  <si>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</si>
  <si>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</si>
  <si>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</si>
  <si>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</si>
  <si>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</si>
  <si>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</si>
  <si>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</si>
  <si>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</si>
  <si>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</si>
  <si>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</si>
  <si>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</si>
  <si>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</si>
  <si>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</si>
  <si>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</si>
  <si>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</si>
  <si>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</si>
  <si>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</si>
  <si>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</si>
  <si>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</si>
  <si>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</si>
  <si>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</si>
  <si>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</si>
  <si>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</si>
  <si>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</si>
  <si>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</si>
  <si>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</si>
  <si>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</si>
  <si>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</si>
  <si>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</si>
  <si>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</si>
  <si>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</si>
  <si>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</si>
  <si>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</si>
  <si>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</si>
  <si>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</si>
  <si>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</si>
  <si>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</si>
  <si>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</si>
  <si>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</si>
  <si>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</si>
  <si>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</si>
  <si>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</si>
  <si>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</si>
  <si>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</si>
  <si>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</si>
  <si>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</si>
  <si>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</si>
  <si>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</si>
  <si>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</si>
  <si>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</si>
  <si>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</si>
  <si>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</si>
  <si>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</si>
  <si>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</si>
  <si>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</si>
  <si>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</si>
  <si>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</si>
  <si>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</si>
  <si>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</si>
  <si>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</si>
  <si>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</si>
  <si>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</si>
  <si>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</si>
  <si>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</si>
  <si>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</si>
  <si>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</si>
  <si>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</si>
  <si>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</si>
  <si>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</si>
  <si>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</si>
  <si>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</si>
  <si>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</si>
  <si>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</si>
  <si>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</si>
  <si>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</si>
  <si>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</si>
  <si>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</si>
  <si>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</si>
  <si>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</si>
  <si>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</si>
  <si>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</si>
  <si>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</si>
  <si>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</si>
  <si>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</si>
  <si>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</si>
  <si>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</si>
  <si>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</si>
  <si>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</si>
  <si>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</si>
  <si>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</si>
  <si>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</si>
  <si>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</si>
  <si>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</si>
  <si>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</si>
  <si>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</si>
  <si>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</si>
  <si>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</si>
  <si>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</si>
  <si>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</si>
  <si>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</si>
  <si>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</si>
  <si>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</si>
  <si>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</si>
  <si>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</si>
  <si>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</si>
  <si>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</si>
  <si>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</si>
  <si>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</si>
  <si>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</si>
  <si>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</si>
  <si>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</si>
  <si>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</si>
  <si>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</si>
  <si>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</si>
  <si>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</si>
  <si>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</si>
  <si>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</si>
  <si>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</si>
  <si>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</si>
  <si>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</si>
  <si>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</si>
  <si>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</si>
  <si>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</si>
  <si>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</si>
  <si>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</si>
  <si>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</si>
  <si>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</si>
  <si>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</si>
  <si>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</si>
  <si>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</si>
  <si>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</si>
  <si>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</si>
  <si>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</si>
  <si>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</si>
  <si>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</si>
  <si>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</si>
  <si>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</si>
  <si>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</si>
  <si>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</si>
  <si>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</si>
  <si>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</si>
  <si>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</si>
  <si>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</si>
  <si>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</si>
  <si>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</si>
  <si>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</si>
  <si>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</si>
  <si>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</si>
  <si>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</si>
  <si>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</si>
  <si>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</si>
  <si>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</si>
  <si>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</si>
  <si>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</si>
  <si>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</si>
  <si>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</si>
  <si>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</si>
  <si>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</si>
  <si>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</si>
  <si>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</si>
  <si>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</si>
  <si>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</si>
  <si>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</si>
  <si>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</si>
  <si>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</si>
  <si>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</si>
  <si>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</si>
  <si>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</si>
  <si>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</si>
  <si>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</si>
  <si>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</si>
  <si>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</si>
  <si>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</si>
  <si>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</si>
  <si>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</si>
  <si>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</si>
  <si>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</si>
  <si>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</si>
  <si>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</si>
  <si>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</si>
  <si>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</si>
  <si>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</si>
  <si>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</si>
  <si>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</si>
  <si>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</si>
  <si>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</si>
  <si>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</si>
  <si>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</si>
  <si>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</si>
  <si>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</si>
  <si>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</si>
  <si>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</si>
  <si>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</si>
  <si>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</si>
  <si>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</si>
  <si>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</si>
  <si>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</si>
  <si>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</si>
  <si>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</si>
  <si>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</si>
  <si>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</si>
  <si>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</si>
  <si>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</si>
  <si>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</si>
  <si>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</si>
  <si>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</si>
  <si>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</si>
  <si>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</si>
  <si>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</si>
  <si>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</si>
  <si>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</si>
  <si>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</si>
  <si>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</si>
  <si>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</si>
  <si>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</si>
  <si>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</si>
  <si>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</si>
  <si>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</si>
  <si>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</si>
  <si>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</si>
  <si>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</si>
  <si>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</si>
  <si>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</si>
  <si>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</si>
  <si>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</si>
  <si>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</si>
  <si>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</si>
  <si>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</si>
  <si>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</si>
  <si>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</si>
  <si>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</si>
  <si>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</si>
  <si>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</si>
  <si>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</si>
  <si>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</si>
  <si>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</si>
  <si>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</si>
  <si>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</si>
  <si>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</si>
  <si>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</si>
  <si>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</si>
  <si>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</si>
  <si>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</si>
  <si>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</si>
  <si>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</si>
  <si>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</si>
  <si>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</si>
  <si>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</si>
  <si>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</si>
  <si>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</si>
  <si>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</si>
  <si>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</si>
  <si>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</si>
  <si>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</si>
  <si>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</si>
  <si>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</si>
  <si>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</si>
  <si>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</si>
  <si>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</si>
  <si>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</si>
  <si>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</si>
  <si>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</si>
  <si>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</si>
  <si>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</si>
  <si>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</si>
  <si>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</si>
  <si>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</si>
  <si>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</si>
  <si>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</si>
  <si>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</si>
  <si>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</si>
  <si>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</si>
  <si>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</si>
  <si>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</si>
  <si>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</si>
  <si>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</si>
  <si>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</si>
  <si>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</si>
  <si>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</si>
  <si>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</si>
  <si>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</si>
  <si>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</si>
  <si>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</si>
  <si>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</si>
  <si>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</si>
  <si>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</si>
  <si>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</si>
  <si>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</si>
  <si>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</si>
  <si>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</si>
  <si>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</si>
  <si>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</si>
  <si>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</si>
  <si>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</si>
  <si>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</si>
  <si>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</si>
  <si>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</si>
  <si>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</si>
  <si>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</si>
  <si>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</si>
  <si>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</si>
  <si>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</si>
  <si>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</si>
  <si>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</si>
  <si>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</si>
  <si>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</si>
  <si>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</si>
  <si>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</si>
  <si>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</si>
  <si>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</si>
  <si>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</si>
  <si>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</si>
  <si>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</si>
  <si>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</si>
  <si>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</si>
  <si>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</si>
  <si>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</si>
  <si>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</si>
  <si>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</si>
  <si>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</si>
  <si>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</si>
  <si>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</si>
  <si>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</si>
  <si>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</si>
  <si>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</si>
  <si>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</si>
  <si>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</si>
  <si>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</si>
  <si>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</si>
  <si>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</si>
  <si>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</si>
  <si>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</si>
  <si>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</si>
  <si>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</si>
  <si>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</si>
  <si>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</si>
  <si>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</si>
  <si>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</si>
  <si>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</si>
  <si>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</si>
  <si>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</si>
  <si>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</si>
  <si>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</si>
  <si>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</si>
  <si>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</si>
  <si>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</si>
  <si>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</si>
  <si>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</si>
  <si>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</si>
  <si>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</si>
  <si>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</si>
  <si>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</si>
  <si>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</si>
  <si>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</si>
  <si>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</si>
  <si>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</si>
  <si>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</si>
  <si>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</si>
  <si>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</si>
  <si>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</si>
  <si>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</si>
  <si>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</si>
  <si>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</si>
  <si>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</si>
  <si>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</si>
  <si>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</si>
  <si>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</si>
  <si>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</si>
  <si>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</si>
  <si>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</si>
  <si>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</si>
  <si>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</si>
  <si>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</si>
  <si>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</si>
  <si>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</si>
  <si>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</si>
  <si>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</si>
  <si>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</si>
  <si>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</si>
  <si>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</si>
  <si>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</si>
  <si>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</si>
  <si>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</si>
  <si>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</si>
  <si>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</si>
  <si>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</si>
  <si>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</si>
  <si>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</si>
  <si>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</si>
  <si>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</si>
  <si>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</si>
  <si>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</si>
  <si>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</si>
  <si>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</si>
  <si>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</si>
  <si>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</si>
  <si>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</si>
  <si>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</si>
  <si>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</si>
  <si>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</si>
  <si>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</si>
  <si>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</si>
  <si>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</si>
  <si>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</si>
  <si>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</si>
  <si>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</si>
  <si>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</si>
  <si>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</si>
  <si>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</si>
  <si>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</si>
  <si>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</si>
  <si>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</si>
  <si>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</si>
  <si>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</si>
  <si>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</si>
  <si>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</si>
  <si>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</si>
  <si>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</si>
  <si>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</si>
  <si>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</si>
  <si>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</si>
  <si>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</si>
  <si>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</si>
  <si>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</si>
  <si>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</si>
  <si>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</si>
  <si>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</si>
  <si>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</si>
  <si>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</si>
  <si>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</si>
  <si>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</si>
  <si>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</si>
  <si>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</si>
  <si>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</si>
  <si>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</si>
  <si>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</si>
  <si>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</si>
  <si>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</si>
  <si>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</si>
  <si>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</si>
  <si>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</si>
  <si>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</si>
  <si>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</si>
  <si>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</si>
  <si>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</si>
  <si>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</si>
  <si>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</si>
  <si>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</si>
  <si>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</si>
  <si>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</si>
  <si>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</si>
  <si>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</si>
  <si>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</si>
  <si>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</si>
  <si>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</si>
  <si>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</si>
  <si>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</si>
  <si>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</si>
  <si>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</si>
  <si>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</si>
  <si>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</si>
  <si>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</si>
  <si>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</si>
  <si>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</si>
  <si>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</si>
  <si>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</si>
  <si>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</si>
  <si>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</si>
  <si>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</si>
  <si>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</si>
  <si>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</si>
  <si>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</si>
  <si>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</si>
  <si>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</si>
  <si>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</si>
  <si>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</si>
  <si>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</si>
  <si>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</si>
  <si>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</si>
  <si>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</si>
  <si>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</si>
  <si>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</si>
  <si>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</si>
  <si>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</si>
  <si>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</si>
  <si>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</si>
  <si>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</si>
  <si>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</si>
  <si>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</si>
  <si>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</si>
  <si>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</si>
  <si>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</si>
  <si>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</si>
  <si>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</si>
  <si>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</si>
  <si>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</si>
  <si>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</si>
  <si>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</si>
  <si>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</si>
  <si>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</si>
  <si>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</si>
  <si>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</si>
  <si>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</si>
  <si>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</si>
  <si>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</si>
  <si>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</si>
  <si>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</si>
  <si>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</si>
  <si>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</si>
  <si>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</si>
  <si>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</si>
  <si>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</si>
  <si>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</si>
  <si>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</si>
  <si>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</si>
  <si>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</si>
  <si>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</si>
  <si>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</si>
  <si>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</si>
  <si>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</si>
  <si>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</si>
  <si>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</si>
  <si>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</si>
  <si>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</si>
  <si>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</si>
  <si>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</si>
  <si>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</si>
  <si>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</si>
  <si>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</si>
  <si>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</si>
  <si>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</si>
  <si>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</si>
  <si>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</si>
  <si>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</si>
  <si>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</si>
  <si>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</si>
  <si>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</si>
  <si>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</si>
  <si>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</si>
  <si>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</si>
  <si>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</si>
  <si>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</si>
  <si>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</si>
  <si>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</si>
  <si>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</si>
  <si>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</si>
  <si>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</si>
  <si>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</si>
  <si>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</si>
  <si>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</si>
  <si>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</si>
  <si>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</si>
  <si>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</si>
  <si>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</si>
  <si>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</si>
  <si>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</si>
  <si>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</si>
  <si>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</si>
  <si>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</si>
  <si>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</si>
  <si>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</si>
  <si>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</si>
  <si>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</si>
  <si>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</si>
  <si>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</si>
  <si>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</si>
  <si>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</si>
  <si>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</si>
  <si>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</si>
  <si>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</si>
  <si>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</si>
  <si>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</si>
  <si>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</si>
  <si>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</si>
  <si>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</si>
  <si>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</si>
  <si>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</si>
  <si>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</si>
  <si>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</si>
  <si>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</si>
  <si>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</si>
  <si>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</si>
  <si>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</si>
  <si>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</si>
  <si>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</si>
  <si>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</si>
  <si>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</si>
  <si>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</si>
  <si>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</si>
  <si>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</si>
  <si>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</si>
  <si>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</si>
  <si>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</si>
  <si>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</si>
  <si>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</si>
  <si>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</si>
  <si>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</si>
  <si>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</si>
  <si>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</si>
  <si>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</si>
  <si>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</si>
  <si>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</si>
  <si>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</si>
  <si>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</si>
  <si>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</si>
  <si>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</si>
  <si>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</si>
  <si>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</si>
  <si>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</si>
  <si>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</si>
  <si>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</si>
  <si>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</si>
  <si>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</si>
  <si>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</si>
  <si>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</si>
  <si>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</si>
  <si>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</si>
  <si>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</si>
  <si>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</si>
  <si>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</si>
  <si>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</si>
  <si>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</si>
  <si>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</si>
  <si>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</si>
  <si>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</si>
  <si>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</si>
  <si>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</si>
  <si>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</si>
  <si>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</si>
  <si>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</si>
  <si>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</si>
  <si>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</si>
  <si>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</si>
  <si>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</si>
  <si>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</si>
  <si>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</si>
  <si>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</si>
  <si>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</si>
  <si>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</si>
  <si>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</si>
  <si>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</si>
  <si>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</si>
  <si>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</si>
  <si>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</si>
  <si>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</si>
  <si>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</si>
  <si>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</si>
  <si>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</si>
  <si>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</si>
  <si>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</si>
  <si>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</si>
  <si>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</si>
  <si>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</si>
  <si>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</si>
  <si>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</si>
  <si>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</si>
  <si>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</si>
  <si>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</si>
  <si>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</si>
  <si>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</si>
  <si>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</si>
  <si>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</si>
  <si>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</si>
  <si>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</si>
  <si>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</si>
  <si>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</si>
  <si>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</si>
  <si>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</si>
  <si>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</si>
  <si>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</si>
  <si>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</si>
  <si>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</si>
  <si>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</si>
  <si>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</si>
  <si>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</si>
  <si>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</si>
  <si>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</si>
  <si>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</si>
  <si>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</si>
  <si>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</si>
  <si>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</si>
  <si>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</si>
  <si>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</si>
  <si>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</si>
  <si>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</si>
  <si>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</si>
  <si>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</si>
  <si>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</si>
  <si>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</si>
  <si>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</si>
  <si>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</si>
  <si>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</si>
  <si>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</si>
  <si>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</si>
  <si>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</si>
  <si>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</si>
  <si>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</si>
  <si>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</si>
  <si>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</si>
  <si>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</si>
  <si>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</si>
  <si>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</si>
  <si>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</si>
  <si>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</si>
  <si>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</si>
  <si>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</si>
  <si>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</si>
  <si>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</si>
  <si>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</si>
  <si>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</si>
  <si>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</si>
  <si>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</si>
  <si>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</si>
  <si>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</si>
  <si>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</si>
  <si>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</si>
  <si>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</si>
  <si>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</si>
  <si>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</si>
  <si>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</si>
  <si>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</si>
  <si>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</si>
  <si>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</si>
  <si>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</si>
  <si>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</si>
  <si>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</si>
  <si>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</si>
  <si>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</si>
  <si>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</si>
  <si>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</si>
  <si>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</si>
  <si>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</si>
  <si>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</si>
  <si>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</si>
  <si>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</si>
  <si>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</si>
  <si>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</si>
  <si>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</si>
  <si>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</si>
  <si>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</si>
  <si>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</si>
  <si>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</si>
  <si>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</si>
  <si>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</si>
  <si>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</si>
  <si>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</si>
  <si>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</si>
  <si>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</si>
  <si>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</si>
  <si>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</si>
  <si>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</si>
  <si>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</si>
  <si>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</si>
  <si>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</si>
  <si>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</si>
  <si>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</si>
  <si>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</si>
  <si>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</si>
  <si>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</si>
  <si>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</si>
  <si>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</si>
  <si>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</si>
  <si>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</si>
  <si>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</si>
  <si>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</si>
  <si>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</si>
  <si>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</si>
  <si>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</si>
  <si>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</si>
  <si>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</si>
  <si>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</si>
  <si>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</si>
  <si>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</si>
  <si>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</si>
  <si>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</si>
  <si>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</si>
  <si>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</si>
  <si>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</si>
  <si>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</si>
  <si>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</si>
  <si>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</si>
  <si>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</si>
  <si>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</si>
  <si>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</si>
  <si>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</si>
  <si>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</si>
  <si>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</si>
  <si>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</si>
  <si>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</si>
  <si>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</si>
  <si>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</si>
  <si>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</si>
  <si>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</si>
  <si>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</si>
  <si>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</si>
  <si>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</si>
  <si>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</si>
  <si>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</si>
  <si>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</si>
  <si>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</si>
  <si>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</si>
  <si>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</si>
  <si>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</si>
  <si>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</si>
  <si>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</si>
  <si>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</si>
  <si>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</si>
  <si>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</si>
  <si>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</si>
  <si>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</si>
  <si>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</si>
  <si>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</si>
  <si>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</si>
  <si>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</si>
  <si>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</si>
  <si>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</si>
  <si>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</si>
  <si>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</si>
  <si>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</si>
  <si>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</si>
  <si>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</si>
  <si>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</si>
  <si>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</si>
  <si>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</si>
  <si>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</si>
  <si>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</si>
  <si>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</si>
  <si>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</si>
  <si>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</si>
  <si>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</si>
  <si>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</si>
  <si>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</si>
  <si>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</si>
  <si>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</si>
  <si>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</si>
  <si>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</si>
  <si>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</si>
  <si>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</si>
  <si>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</si>
  <si>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</si>
  <si>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</si>
  <si>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</si>
  <si>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</si>
  <si>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</si>
  <si>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</si>
  <si>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</si>
  <si>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</si>
  <si>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</si>
  <si>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</si>
  <si>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</si>
  <si>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</si>
  <si>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</si>
  <si>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</si>
  <si>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</si>
  <si>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</si>
  <si>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</si>
  <si>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</si>
  <si>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</si>
  <si>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</si>
  <si>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</si>
  <si>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</si>
  <si>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</si>
  <si>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</si>
  <si>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</si>
  <si>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</si>
  <si>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</si>
  <si>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</si>
  <si>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</si>
  <si>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</si>
  <si>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</si>
  <si>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</si>
  <si>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</si>
  <si>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</si>
  <si>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</si>
  <si>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</si>
  <si>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</si>
  <si>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</si>
  <si>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</si>
  <si>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</si>
  <si>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</si>
  <si>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</si>
  <si>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</si>
  <si>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</si>
  <si>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</si>
  <si>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</si>
  <si>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</si>
  <si>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</si>
  <si>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</si>
  <si>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</si>
  <si>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</si>
  <si>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</si>
  <si>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</si>
  <si>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</si>
  <si>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</si>
  <si>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</si>
  <si>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</si>
  <si>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</si>
  <si>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</si>
  <si>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</si>
  <si>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</si>
  <si>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</si>
  <si>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</si>
  <si>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</si>
  <si>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</si>
  <si>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</si>
  <si>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</si>
  <si>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</si>
  <si>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</si>
  <si>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</si>
  <si>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</si>
  <si>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</si>
  <si>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</si>
  <si>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</si>
  <si>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</si>
  <si>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</si>
  <si>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</si>
  <si>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</si>
  <si>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</si>
  <si>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</si>
  <si>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</si>
  <si>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</si>
  <si>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</si>
  <si>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</si>
  <si>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</si>
  <si>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</si>
  <si>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</si>
  <si>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</si>
  <si>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</si>
  <si>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</si>
  <si>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</si>
  <si>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</si>
  <si>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</si>
  <si>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</si>
  <si>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</si>
  <si>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</si>
  <si>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</si>
  <si>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</si>
  <si>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</si>
  <si>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</si>
  <si>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</si>
  <si>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</si>
  <si>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</si>
  <si>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</si>
  <si>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</si>
  <si>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</si>
  <si>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</si>
  <si>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</si>
  <si>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</si>
  <si>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</si>
  <si>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</si>
  <si>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</si>
  <si>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</si>
  <si>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PCM-20251126-00000528</t>
  </si>
  <si>
    <t xml:space="preserve">ETA 55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</si>
</sst>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7" dataDxfId="166" headerRowBorderDxfId="164" tableBorderDxfId="165" totalsRowBorderDxfId="163">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1" dataDxfId="40" headerRowBorderDxfId="38" tableBorderDxfId="39" totalsRowBorderDxfId="37">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tabSelected="1" workbookViewId="0">
      <selection activeCell="D8" sqref="D8"/>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324.39525034722465</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45987.343676273151</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45987.343676273151</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45987.343676273151</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45987.343676273151</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45987.343676273151</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45987.343676273151</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45987.343676273151</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45987.343676273151</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45987.343676273151</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45987.343676273151</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45987.343676273151</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45987.343676273151</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45987.343676273151</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45987.343676273151</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45987.343676273151</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45987.343676273151</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45987.343676273151</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45987.343676273151</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45987.343676273151</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45987.343676273151</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45987.343676273151</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45987.343676273151</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45987.343676273151</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45987.343676273151</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45987.343676273151</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45987.343676273151</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45987.343676273151</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45987.343676273151</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45987.343676273151</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45987.343676273151</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45987.343676273151</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45987.343676273151</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45987.343676273151</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45987.343676273151</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45987.343676273151</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45987.343676273151</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45987.343676273151</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45987.343676273151</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45987.343676273151</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45987.343676273151</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45987.343676273151</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45987.343676273151</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45987.343676273151</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45987.343676273151</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45987.343676273151</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45987.343676273151</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45987.343676273151</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45987.343676273151</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45987.343676273151</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45987.343676273151</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45987.343676273151</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45987.343676273151</v>
      </c>
      <c r="H54" s="140"/>
      <c r="I54" s="142" t="str">
        <f>IFERROR(VLOOKUP(D54,DB!A:F,6,0),"")</f>
        <v/>
      </c>
      <c r="J54" s="142" t="str">
        <f>IFERROR(VLOOKUP(D54,DB!A:G,7,0),"")</f>
        <v/>
      </c>
      <c r="K54" s="138"/>
      <c r="L54" s="137" t="str">
        <f>IFERROR(VLOOKUP(D54,DB!A:I,9,0),"")</f>
        <v/>
      </c>
    </row>
    <row r="55" spans="1:12" s="64" customFormat="1" ht="15" customHeight="1">
      <c r="F55" s="136"/>
      <c r="G55" s="135"/>
      <c r="H55" s="136"/>
      <c r="K55" s="134"/>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sheetData>
  <customSheetViews>
    <customSheetView guid="{F6042A99-DD27-4453-835D-0834D95730CC}" filter="1" showAutoFilter="1">
      <pageMargins left="0" right="0" top="0" bottom="0" header="0" footer="0"/>
      <autoFilter ref="B1:M1" xr:uid="{BADDF1AC-BCB6-4E3C-A293-607432BD4A7D}"/>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162.34383831018931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2.9562572916693171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45987.343676273151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45987.343676273151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45987.343676273151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45987.343676273151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45987.343676273151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45987.343676273151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45987.343676273151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45987.343676273151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45987.343676273151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45987.343676273151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45987.343676273151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45987.343676273151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45987.343676273151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45987.343676273151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45987.343676273151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45987.343676273151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45987.343676273151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45987.343676273151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45987.343676273151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45987.343676273151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45987.343676273151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45987.343676273151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45987.343676273151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45987.343676273151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45987.343676273151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45987.343676273151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45987.343676273151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45987.343676273151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45987.343676273151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45987.343676273151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45987.343676273151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45987.343676273151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45987.343676273151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45987.343676273151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45987.343676273151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45987.343676273151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45987.343676273151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45987.343676273151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45987.343676273151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45987.343676273151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45987.343676273151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45987.343676273151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45987.343676273151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45987.343676273151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45987.343676273151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45987.343676273151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45987.343676273151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45987.343676273151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45987.343676273151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45987.343676273151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45987.343676273151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45987.343676273151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45987.343676273151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45987.343676273151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45987.343676273151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45987.343676273151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45987.343676273151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45987.343676273151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45987.343676273151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45987.343676273151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45987.343676273151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45987.343676273151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45987.343676273151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45987.343676273151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45987.343676273151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45987.343676273151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45987.343676273151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45987.343676273151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45987.343676273151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45987.343676273151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45987.343676273151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45987.343676273151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45987.343676273151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45987.343676273151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45987.343676273151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45987.343676273151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45987.343676273151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45987.343676273151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45987.343676273151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45987.343676273151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45987.343676273151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45987.343676273151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45987.343676273151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45987.343676273151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45987.343676273151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45987.343676273151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45987.343676273151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45987.343676273151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45987.343676273151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45987.343676273151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45987.343676273151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45987.343676273151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45987.343676273151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45987.343676273151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45987.343676273151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45987.343676273151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45987.343676273151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45987.343676273151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45987.343676273151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45987.343676273151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45987.343676273151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45987.343676273151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45987.343676273151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45987.343676273151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45987.343676273151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45987.343676273151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45987.343676273151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45987.343676273151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45987.343676273151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45987.343676273151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45987.343676273151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45987.343676273151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45987.343676273151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45987.343676273151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45987.343676273151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45987.343676273151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45987.343676273151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45987.343676273151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45987.343676273151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45987.343676273151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45987.343676273151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45987.343676273151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45987.343676273151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45987.343676273151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45987.343676273151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45987.343676273151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45987.343676273151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45987.343676273151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45987.343676273151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45987.343676273151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45987.343676273151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45987.343676273151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45987.343676273151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45987.343676273151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45987.343676273151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45987.343676273151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45987.343676273151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45987.343676273151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45987.343676273151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45987.343676273151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45987.343676273151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45987.343676273151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45987.343676273151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45987.343676273151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45987.343676273151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45987.343676273151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45987.343676273151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45987.343676273151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45987.343676273151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45987.343676273151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45987.343676273151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45987.343676273151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45987.343676273151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45987.343676273151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45987.343676273151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45987.343676273151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45987.343676273151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45987.343676273151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45987.343676273151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45987.343676273151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45987.343676273151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45987.343676273151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45987.343676273151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45987.343676273151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45987.343676273151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45987.343676273151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45987.343676273151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45987.343676273151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45987.343676273151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45987.343676273151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45987.343676273151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45987.343676273151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45987.343676273151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45987.343676273151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45987.343676273151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45987.343676273151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45987.343676273151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45987.343676273151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45987.343676273151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45987.343676273151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45987.343676273151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45987.343676273151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45987.343676273151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45987.343676273151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45987.343676273151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45987.343676273151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45987.343676273151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45987.343676273151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45987.343676273151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45987.343676273151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45987.343676273151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45987.343676273151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45987.343676273151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45987.343676273151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45987.343676273151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45987.343676273151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45987.343676273151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45987.343676273151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45987.343676273151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45987.343676273151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45987.343676273151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45987.343676273151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45987.343676273151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45987.343676273151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45987.343676273151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45987.343676273151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45987.343676273151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45987.343676273151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45987.343676273151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45987.343676273151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45987.343676273151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45987.343676273151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45987.343676273151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45987.343676273151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45987.343676273151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45987.343676273151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45987.343676273151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45987.343676273151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45987.343676273151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45987.343676273151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45987.343676273151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45987.343676273151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45987.343676273151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45987.343676273151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45987.343676273151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45987.343676273151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45987.343676273151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45987.343676273151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45987.343676273151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45987.343676273151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45987.343676273151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45987.343676273151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45987.343676273151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45987.343676273151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45987.343676273151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45987.343676273151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45987.343676273151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45987.343676273151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45987.343676273151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45987.343676273151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45987.343676273151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45987.343676273151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45987.343676273151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45987.343676273151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45987.343676273151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45987.343676273151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45987.343676273151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45987.343676273151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45987.343676273151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45987.343676273151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45987.343676273151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45987.343676273151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45987.343676273151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45987.343676273151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45987.343676273151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45987.343676273151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45987.343676273151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45987.343676273151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45987.343676273151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45987.343676273151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45987.343676273151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45987.343676273151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45987.343676273151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45987.343676273151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45987.343676273151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45987.343676273151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45987.343676273151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45987.343676273151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45987.343676273151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45987.343676273151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45987.343676273151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45987.343676273151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45987.343676273151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45987.343676273151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45987.343676273151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45987.343676273151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45987.343676273151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45987.343676273151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45987.343676273151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45987.343676273151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45987.343676273151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45987.343676273151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45987.343676273151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45987.343676273151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45987.343676273151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45987.343676273151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45987.343676273151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45987.343676273151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45987.343676273151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45987.343676273151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45987.343676273151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45987.343676273151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45987.343676273151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45987.343676273151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45987.343676273151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45987.343676273151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45987.343676273151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45987.343676273151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45987.343676273151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45987.343676273151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45987.343676273151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45987.343676273151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45987.343676273151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45987.343676273151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45987.343676273151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45987.343676273151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45987.343676273151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45987.343676273151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45987.343676273151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45987.343676273151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45987.343676273151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45987.343676273151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45987.343676273151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45987.343676273151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45987.343676273151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45987.343676273151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45987.343676273151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45987.343676273151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45987.343676273151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45987.343676273151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45987.343676273151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45987.343676273151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45987.343676273151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45987.343676273151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45987.343676273151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45987.343676273151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45987.343676273151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45987.343676273151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45987.343676273151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45987.343676273151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45987.343676273151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45987.343676273151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45987.343676273151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45987.343676273151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45987.343676273151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45987.343676273151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45987.343676273151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45987.343676273151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45987.343676273151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45987.343676273151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45987.343676273151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45987.343676273151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45987.343676273151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45987.343676273151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45987.343676273151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45987.343676273151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45987.343676273151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45987.343676273151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45987.343676273151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45987.343676273151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45987.343676273151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45987.343676273151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45987.343676273151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45987.343676273151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45987.343676273151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45987.343676273151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45987.343676273151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45987.343676273151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45987.343676273151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45987.343676273151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45987.343676273151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45987.343676273151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45987.343676273151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45987.343676273151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45987.343676273151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45987.343676273151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45987.343676273151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45987.343676273151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45987.343676273151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45987.343676273151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45987.343676273151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45987.343676273151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45987.343676273151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45987.343676273151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45987.343676273151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45987.343676273151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45987.343676273151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45987.343676273151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45987.343676273151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45987.343676273151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45987.343676273151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45987.343676273151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45987.343676273151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45987.343676273151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45987.343676273151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45987.343676273151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45987.343676273151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45987.343676273151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45987.343676273151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45987.343676273151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45987.343676273151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45987.343676273151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45987.343676273151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45987.343676273151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45987.343676273151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45987.343676273151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45987.343676273151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45987.343676273151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45987.343676273151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45987.343676273151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45987.343676273151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45987.343676273151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45987.343676273151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45987.343676273151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45987.343676273151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45987.343676273151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45987.343676273151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45987.343676273151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45987.343676273151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45987.343676273151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45987.343676273151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45987.343676273151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45987.343676273151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45987.343676273151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45987.343676273151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45987.343676273151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45987.343676273151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45987.343676273151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45987.343676273151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45987.343676273151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45987.343676273151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45987.343676273151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45987.343676273151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45987.343676273151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45987.343676273151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45987.343676273151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45987.343676273151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45987.343676273151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45987.343676273151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45987.343676273151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45987.343676273151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45987.343676273151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45987.343676273151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45987.343676273151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45987.343676273151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45987.343676273151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45987.343676273151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45987.343676273151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45987.343676273151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45987.343676273151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45987.343676273151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45987.343676273151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45987.343676273151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45987.343676273151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45987.343676273151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45987.343676273151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45987.343676273151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45987.343676273151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45987.343676273151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45987.343676273151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45987.343676273151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45987.343676273151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45987.343676273151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45987.343676273151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45987.343676273151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45987.343676273151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45987.343676273151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45987.343676273151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45987.343676273151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45987.343676273151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45987.343676273151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45987.343676273151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45987.343676273151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45987.343676273151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45987.343676273151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45987.343676273151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45987.343676273151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45987.343676273151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45987.343676273151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45987.343676273151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45987.343676273151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45987.343676273151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45987.343676273151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45987.343676273151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45987.343676273151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45987.343676273151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45987.343676273151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45987.343676273151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45987.343676273151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45987.343676273151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45987.343676273151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45987.343676273151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45987.343676273151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45987.343676273151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45987.343676273151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45987.343676273151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45987.343676273151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45987.343676273151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45987.343676273151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45987.343676273151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45987.343676273151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45987.343676273151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45987.343676273151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45987.343676273151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45987.343676273151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45987.343676273151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45987.343676273151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45987.343676273151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45987.343676273151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45987.343676273151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45987.343676273151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45987.343676273151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45987.343676273151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45987.343676273151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45987.343676273151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45987.343676273151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45987.343676273151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45987.343676273151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45987.343676273151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45987.343676273151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45987.343676273151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45987.343676273151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45987.343676273151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45987.343676273151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45987.343676273151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45987.343676273151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45987.343676273151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45987.343676273151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45987.343676273151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45987.343676273151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45987.343676273151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45987.343676273151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45987.343676273151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45987.343676273151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45987.343676273151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45987.343676273151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45987.343676273151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45987.343676273151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45987.343676273151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45987.343676273151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45987.343676273151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45987.343676273151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45987.343676273151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45987.343676273151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45987.343676273151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45987.343676273151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45987.343676273151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45987.343676273151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45987.343676273151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45987.343676273151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45987.343676273151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45987.343676273151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45987.343676273151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45987.343676273151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45987.343676273151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45987.343676273151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45987.343676273151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45987.343676273151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45987.343676273151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45987.343676273151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45987.343676273151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45987.343676273151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45987.343676273151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45987.343676273151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45987.343676273151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45987.343676273151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45987.343676273151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45987.343676273151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45987.343676273151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45987.343676273151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45987.343676273151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45987.343676273151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45987.343676273151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45987.343676273151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45987.343676273151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45987.343676273151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45987.343676273151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45987.343676273151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45987.343676273151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45987.343676273151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45987.343676273151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45987.343676273151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45987.343676273151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45987.343676273151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45987.343676273151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45987.343676273151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45987.343676273151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45987.343676273151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45987.343676273151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45987.343676273151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45987.343676273151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45987.343676273151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45987.343676273151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45987.343676273151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45987.343676273151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45987.343676273151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45987.343676273151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45987.343676273151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45987.343676273151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45987.343676273151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45987.343676273151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45987.343676273151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45987.343676273151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45987.343676273151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45987.343676273151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45987.343676273151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45987.343676273151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45987.343676273151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45987.343676273151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45987.343676273151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45987.343676273151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45987.343676273151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45987.343676273151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45987.343676273151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45987.343676273151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45987.343676273151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45987.343676273151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45987.343676273151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45987.343676273151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45987.343676273151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45987.343676273151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45987.343676273151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45987.343676273151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45987.343676273151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45987.343676273151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45987.343676273151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45987.343676273151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45987.343676273151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45987.343676273151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45987.343676273151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45987.343676273151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45987.343676273151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45987.343676273151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45987.343676273151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45987.343676273151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45987.343676273151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45987.343676273151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45987.343676273151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45987.343676273151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45987.343676273151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45987.343676273151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45987.343676273151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45987.343676273151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45987.343676273151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45987.343676273151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45987.343676273151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45987.343676273151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45987.343676273151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45987.343676273151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45987.343676273151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45987.343676273151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45987.343676273151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45987.343676273151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45987.343676273151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45987.343676273151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45987.343676273151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45987.343676273151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45987.343676273151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45987.343676273151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45987.343676273151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45987.343676273151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45987.343676273151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45987.343676273151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45987.343676273151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45987.343676273151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45987.343676273151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45987.343676273151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45987.343676273151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45987.343676273151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45987.343676273151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45987.343676273151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45987.343676273151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45987.343676273151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45987.343676273151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45987.343676273151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45987.343676273151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45987.343676273151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45987.343676273151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45987.343676273151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45987.343676273151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45987.343676273151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45987.343676273151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45987.343676273151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45987.343676273151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45987.343676273151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45987.343676273151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45987.343676273151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45987.343676273151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45987.343676273151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45987.343676273151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45987.343676273151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45987.343676273151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45987.343676273151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45987.343676273151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45987.343676273151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45987.343676273151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45987.343676273151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45987.343676273151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45987.343676273151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45987.343676273151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45987.343676273151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45987.343676273151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45987.343676273151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45987.343676273151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45987.343676273151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45987.343676273151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45987.343676273151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45987.343676273151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45987.343676273151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45987.343676273151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45987.343676273151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45987.343676273151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45987.343676273151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45987.343676273151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45987.343676273151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45987.343676273151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45987.343676273151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45987.343676273151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45987.343676273151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45987.343676273151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45987.343676273151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45987.343676273151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45987.343676273151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45987.343676273151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45987.343676273151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45987.343676273151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45987.343676273151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45987.343676273151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45987.343676273151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45987.343676273151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45987.343676273151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45987.343676273151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45987.343676273151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45987.343676273151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45987.343676273151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45987.343676273151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45987.343676273151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45987.343676273151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45987.343676273151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45987.343676273151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45987.343676273151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45987.343676273151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45987.343676273151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45987.343676273151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45987.343676273151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45987.343676273151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45987.343676273151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45987.343676273151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45987.343676273151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45987.343676273151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45987.343676273151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45987.343676273151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45987.343676273151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45987.343676273151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45987.343676273151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45987.343676273151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45987.343676273151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45987.343676273151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45987.343676273151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45987.343676273151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45987.343676273151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45987.343676273151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45987.343676273151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45987.343676273151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45987.343676273151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45987.343676273151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45987.343676273151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45987.343676273151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45987.343676273151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45987.343676273151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45987.343676273151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45987.343676273151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45987.343676273151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45987.343676273151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45987.343676273151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45987.343676273151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45987.343676273151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45987.343676273151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45987.343676273151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45987.343676273151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45987.343676273151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45987.343676273151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45987.343676273151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45987.343676273151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45987.343676273151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45987.343676273151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45987.343676273151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45987.343676273151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45987.343676273151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45987.343676273151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45987.343676273151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45987.343676273151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45987.343676273151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45987.343676273151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45987.343676273151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45987.343676273151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45987.343676273151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45987.343676273151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45987.343676273151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45987.343676273151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45987.343676273151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45987.343676273151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45987.343676273151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45987.343676273151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45987.343676273151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45987.343676273151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45987.343676273151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45987.343676273151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45987.343676273151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45987.343676273151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45987.343676273151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45987.343676273151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45987.343676273151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45987.343676273151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45987.343676273151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45987.343676273151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45987.343676273151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45987.343676273151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45987.343676273151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45987.343676273151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45987.343676273151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45987.343676273151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45987.343676273151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45987.343676273151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45987.343676273151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45987.343676273151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45987.343676273151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45987.343676273151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45987.343676273151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45987.343676273151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45987.343676273151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45987.343676273151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45987.343676273151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45987.343676273151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45987.343676273151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45987.343676273151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45987.343676273151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45987.343676273151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45987.343676273151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45987.343676273151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45987.343676273151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45987.343676273151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45987.343676273151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45987.343676273151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45987.343676273151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45987.343676273151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45987.343676273151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45987.343676273151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45987.343676273151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45987.343676273151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45987.343676273151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45987.343676273151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45987.343676273151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45987.343676273151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45987.343676273151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45987.343676273151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45987.343676273151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45987.343676273151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45987.343676273151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45987.343676273151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45987.343676273151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45987.343676273151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45987.343676273151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45987.343676273151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45987.343676273151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45987.343676273151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45987.343676273151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45987.343676273151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45987.343676273151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45987.343676273151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45987.343676273151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45987.343676273151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45987.343676273151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45987.343676273151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45987.343676273151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45987.343676273151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45987.343676273151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45987.343676273151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45987.343676273151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45987.343676273151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45987.343676273151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45987.343676273151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45987.343676273151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45987.343676273151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45987.343676273151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45987.343676273151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45987.343676273151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45987.343676273151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45987.343676273151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45987.343676273151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45987.343676273151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45987.343676273151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45987.343676273151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45987.343676273151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45987.343676273151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45987.343676273151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45987.343676273151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45987.343676273151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45987.343676273151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45987.343676273151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45987.343676273151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45987.343676273151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45987.343676273151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45987.343676273151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45987.343676273151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45987.343676273151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45987.343676273151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45987.343676273151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45987.343676273151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45987.343676273151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45987.343676273151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45987.343676273151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45987.343676273151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45987.343676273151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45987.343676273151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45987.343676273151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45987.343676273151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45987.343676273151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45987.343676273151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45987.343676273151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45987.343676273151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45987.343676273151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45987.343676273151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45987.343676273151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45987.343676273151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45987.343676273151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45987.343676273151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45987.343676273151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45987.343676273151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45987.343676273151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45987.343676273151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45987.343676273151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45987.343676273151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45987.343676273151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45987.343676273151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45987.343676273151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45987.343676273151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45987.343676273151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45987.343676273151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45987.343676273151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45987.343676273151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45987.343676273151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45987.343676273151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45987.343676273151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45987.343676273151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45987.343676273151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45987.343676273151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45987.343676273151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45987.343676273151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45987.343676273151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45987.343676273151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45987.343676273151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45987.343676273151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45987.343676273151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45987.343676273151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45987.343676273151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45987.343676273151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45987.343676273151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45987.343676273151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45987.343676273151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45987.343676273151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45987.343676273151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45987.343676273151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45987.343676273151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45987.343676273151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45987.343676273151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45987.343676273151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45987.343676273151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45987.343676273151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45987.343676273151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45987.343676273151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45987.343676273151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45987.343676273151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45987.343676273151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45987.343676273151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45987.343676273151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45987.343676273151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45987.343676273151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45987.343676273151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45987.343676273151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45987.343676273151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45987.343676273151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45987.343676273151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45987.343676273151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45987.343676273151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45987.343676273151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45987.343676273151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45987.343676273151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45987.343676273151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45987.343676273151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45987.343676273151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45987.343676273151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45987.343676273151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45987.343676273151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45987.343676273151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45987.343676273151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45987.343676273151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45987.343676273151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45987.343676273151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45987.343676273151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45987.343676273151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45987.343676273151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45987.343676273151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45987.343676273151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45987.343676273151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45987.343676273151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45987.343676273151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45987.343676273151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45987.343676273151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45987.343676273151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45987.343676273151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45987.343676273151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45987.343676273151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45987.343676273151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45987.343676273151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45987.343676273151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45987.343676273151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45987.343676273151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45987.343676273151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45987.343676273151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45987.343676273151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45987.343676273151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45987.343676273151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45987.343676273151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45987.343676273151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45987.343676273151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45987.343676273151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45987.343676273151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45987.343676273151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45987.343676273151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45987.343676273151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45987.343676273151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45987.343676273151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45987.343676273151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45987.343676273151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45987.343676273151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45987.343676273151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45987.343676273151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45987.343676273151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45987.343676273151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45987.343676273151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45987.343676273151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45987.343676273151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45987.343676273151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45987.343676273151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45987.343676273151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45987.343676273151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45987.343676273151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45987.343676273151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45987.343676273151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45987.343676273151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45987.343676273151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45987.343676273151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45987.343676273151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45987.343676273151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45987.343676273151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45987.343676273151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45987.343676273151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45987.343676273151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45987.343676273151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45987.343676273151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45987.343676273151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45987.343676273151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45987.343676273151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45987.343676273151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45987.343676273151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45987.343676273151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45987.343676273151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45987.343676273151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45987.343676273151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45987.343676273151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45987.343676273151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45987.343676273151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45987.343676273151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283.86295868055458</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R4</v>
      </c>
      <c r="C3" s="93">
        <v>1</v>
      </c>
      <c r="D3" s="91" t="s">
        <v>35248</v>
      </c>
      <c r="E3" s="94" t="s">
        <v>39021</v>
      </c>
      <c r="F3" s="95"/>
      <c r="G3" s="96">
        <f t="shared" ref="G3:G41" ca="1" si="0">IFERROR(NOW()-F3,"")</f>
        <v>45987.343676273151</v>
      </c>
      <c r="H3" s="95">
        <v>45987.321597222224</v>
      </c>
      <c r="I3" s="113" t="str">
        <f>IFERROR(VLOOKUP(D3,DB!A:F,6,0),"")</f>
        <v>SCECO</v>
      </c>
      <c r="J3" s="113" t="str">
        <f>IFERROR(VLOOKUP(D3,DB!A:G,7,0),"")</f>
        <v>Weak</v>
      </c>
      <c r="K3" s="97" t="s">
        <v>39109</v>
      </c>
      <c r="L3" s="91" t="str">
        <f>IFERROR(VLOOKUP(D3,DB!A:I,9,0),"")</f>
        <v>Latis</v>
      </c>
    </row>
    <row r="4" spans="1:16" ht="15" customHeight="1">
      <c r="A4" s="113"/>
      <c r="B4" s="113" t="str">
        <f>IFERROR(VLOOKUP(D4,DB!A:K,11,0),"")</f>
        <v>R4</v>
      </c>
      <c r="C4" s="93">
        <v>1</v>
      </c>
      <c r="D4" s="91" t="s">
        <v>35199</v>
      </c>
      <c r="E4" s="94" t="s">
        <v>39021</v>
      </c>
      <c r="F4" s="95"/>
      <c r="G4" s="96">
        <f t="shared" ca="1" si="0"/>
        <v>45987.343676273151</v>
      </c>
      <c r="H4" s="95">
        <v>45987.321597222224</v>
      </c>
      <c r="I4" s="113" t="str">
        <f>IFERROR(VLOOKUP(D4,DB!A:F,6,0),"")</f>
        <v>SCECO</v>
      </c>
      <c r="J4" s="113" t="str">
        <f>IFERROR(VLOOKUP(D4,DB!A:G,7,0),"")</f>
        <v>Vandalized</v>
      </c>
      <c r="K4" s="97" t="s">
        <v>39109</v>
      </c>
      <c r="L4" s="91" t="str">
        <f>IFERROR(VLOOKUP(D4,DB!A:I,9,0),"")</f>
        <v>Latis</v>
      </c>
    </row>
    <row r="5" spans="1:16" ht="15" customHeight="1">
      <c r="A5" s="113"/>
      <c r="B5" s="113" t="str">
        <f>IFERROR(VLOOKUP(D5,DB!A:K,11,0),"")</f>
        <v/>
      </c>
      <c r="C5" s="93"/>
      <c r="D5" s="91"/>
      <c r="E5" s="94"/>
      <c r="F5" s="95"/>
      <c r="G5" s="96">
        <f t="shared" ca="1" si="0"/>
        <v>45987.343676273151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45987.343676273151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45987.343676273151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45987.343676273151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45987.343676273151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45987.343676273151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45987.343676273151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45987.343676273151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45987.343676273151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45987.343676273151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45987.343676273151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45987.343676273151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45987.343676273151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45987.343676273151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45987.343676273151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45987.343676273151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45987.343676273151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45987.343676273151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45987.343676273151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45987.343676273151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45987.343676273151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45987.343676273151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45987.343676273151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45987.343676273151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45987.343676273151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45987.343676273151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45987.343676273151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45987.343676273151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45987.343676273151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45987.343676273151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45987.343676273151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45987.343676273151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45987.343676273151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45987.343676273151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45987.343676273151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45987.343676273151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45987.343676273151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45987.343676273151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45987.343676273151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45987.343676273151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45987.343676273151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45987.343676273151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45987.343676273151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45987.343676273151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45987.343676273151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45987.343676273151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45987.343676273151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45987.343676273151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45987.343676273151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45987.343676273151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45987.343676273151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45987.343676273151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45987.343676273151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45987.343676273151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45987.343676273151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45987.343676273151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45987.343676273151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45987.343676273151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45987.343676273151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45987.343676273151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45987.343676273151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45987.343676273151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45987.343676273151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45987.343676273151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45987.343676273151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45987.343676273151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45987.343676273151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45987.343676273151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45987.343676273151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45987.343676273151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45987.343676273151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45987.343676273151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45987.343676273151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45987.343676273151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45987.343676273151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45987.343676273151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45987.343676273151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45987.343676273151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45987.343676273151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45987.343676273151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45987.343676273151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45987.343676273151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45987.343676273151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45987.343676273151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45987.343676273151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45987.343676273151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45987.343676273151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45987.343676273151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45987.343676273151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45987.343676273151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45987.343676273151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45987.343676273151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45987.343676273151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45987.343676273151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45987.343676273151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45987.343676273151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45987.343676273151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45987.343676273151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45987.343676273151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45987.343676273151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45987.343676273151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45987.343676273151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45987.343676273151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45987.343676273151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45987.343676273151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45987.343676273151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45987.343676273151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45987.343676273151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45987.343676273151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45987.343676273151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45987.343676273151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45987.343676273151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45987.343676273151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45987.343676273151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45987.343676273151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45987.343676273151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45987.343676273151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45987.343676273151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45987.343676273151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45987.343676273151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45987.343676273151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45987.343676273151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45987.343676273151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45987.343676273151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45987.343676273151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45987.343676273151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45987.343676273151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45987.343676273151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45987.343676273151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45987.343676273151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45987.343676273151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45987.343676273151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45987.343676273151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45987.343676273151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45987.343676273151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45987.343676273151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45987.343676273151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45987.343676273151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45987.343676273151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45987.343676273151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45987.343676273151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45987.343676273151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45987.343676273151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45987.343676273151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45987.343676273151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45987.343676273151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45987.343676273151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45987.343676273151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45987.343676273151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45987.343676273151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45987.343676273151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45987.343676273151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45987.343676273151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45987.343676273151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45987.343676273151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45987.343676273151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45987.343676273151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45987.343676273151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45987.343676273151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45987.343676273151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45987.343676273151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45987.343676273151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45987.343676273151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45987.343676273151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45987.343676273151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45987.343676273151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45987.343676273151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45987.343676273151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45987.343676273151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45987.343676273151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45987.343676273151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45987.343676273151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45987.343676273151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45987.343676273151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45987.343676273151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45987.343676273151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45987.343676273151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45987.343676273151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45987.343676273151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45987.343676273151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45987.343676273151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45987.343676273151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45987.343676273151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45987.343676273151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45987.343676273151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45987.343676273151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45987.343676273151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45987.343676273151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45987.343676273151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45987.343676273151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45987.343676273151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45987.343676273151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45987.343676273151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45987.343676273151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45987.343676273151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45987.343676273151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45987.343676273151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45987.343676273151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45987.343676273151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45987.343676273151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45987.343676273151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45987.343676273151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45987.343676273151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45987.343676273151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45987.343676273151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45987.343676273151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45987.343676273151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45987.343676273151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45987.343676273151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45987.343676273151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45987.343676273151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45987.343676273151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45987.343676273151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45987.343676273151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45987.343676273151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45987.343676273151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45987.343676273151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45987.343676273151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45987.343676273151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45987.343676273151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45987.343676273151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45987.343676273151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45987.343676273151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45987.343676273151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45987.343676273151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45987.343676273151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45987.343676273151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45987.343676273151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45987.343676273151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45987.343676273151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45987.343676273151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45987.343676273151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45987.343676273151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45987.343676273151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45987.343676273151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45987.343676273151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45987.343676273151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45987.343676273151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45987.343676273151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45987.343676273151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45987.343676273151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45987.343676273151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45987.343676273151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45987.343676273151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45987.343676273151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45987.343676273151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45987.343676273151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45987.343676273151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45987.343676273151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45987.343676273151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45987.343676273151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45987.343676273151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45987.343676273151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45987.343676273151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45987.343676273151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45987.343676273151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45987.343676273151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45987.343676273151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45987.343676273151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45987.343676273151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45987.343676273151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45987.343676273151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45987.343676273151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45987.343676273151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45987.343676273151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45987.343676273151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45987.343676273151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45987.343676273151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45987.343676273151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45987.343676273151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45987.343676273151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45987.343676273151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45987.343676273151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45987.343676273151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45987.343676273151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45987.343676273151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45987.343676273151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45987.343676273151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45987.343676273151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45987.343676273151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45987.343676273151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45987.343676273151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45987.343676273151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45987.343676273151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45987.343676273151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45987.343676273151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45987.343676273151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45987.343676273151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45987.343676273151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45987.343676273151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45987.343676273151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45987.343676273151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45987.343676273151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43" ca="1" si="5">IFERROR(NOW()-F298,"")</f>
        <v>45987.343676273151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45987.343676273151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45987.343676273151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45987.343676273151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45987.343676273151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45987.343676273151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45987.343676273151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45987.343676273151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45987.343676273151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45987.343676273151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45987.343676273151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45987.343676273151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45987.343676273151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45987.343676273151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45987.343676273151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45987.343676273151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45987.343676273151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45987.343676273151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45987.343676273151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45987.343676273151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45987.343676273151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45987.343676273151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45987.343676273151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45987.343676273151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45987.343676273151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45987.343676273151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45987.343676273151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45987.343676273151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45987.343676273151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45987.343676273151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45987.343676273151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45987.343676273151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45987.343676273151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45987.343676273151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45987.343676273151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45987.343676273151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45987.343676273151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45987.343676273151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45987.343676273151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45987.343676273151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45987.343676273151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45987.343676273151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45987.343676273151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45987.343676273151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45987.343676273151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45987.343676273151</v>
      </c>
      <c r="H343" s="95"/>
      <c r="I343" s="113" t="str">
        <f>IFERROR(VLOOKUP(D343,DB!A:F,6,0),"")</f>
        <v/>
      </c>
      <c r="J343" s="113" t="str">
        <f>IFERROR(VLOOKUP(D343,DB!A:G,7,0),"")</f>
        <v/>
      </c>
      <c r="K343" s="97"/>
      <c r="L343" s="91"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39110</v>
      </c>
      <c r="B2" s="37" t="str">
        <f>IFERROR(VLOOKUP(D2,DB!A:K,11,0),"")</f>
        <v>R5</v>
      </c>
      <c r="C2" s="37">
        <v>3</v>
      </c>
      <c r="D2" s="106" t="s">
        <v>36011</v>
      </c>
      <c r="E2" s="37" t="s">
        <v>39021</v>
      </c>
      <c r="F2" s="38">
        <v>45891.832060185188</v>
      </c>
      <c r="G2" s="108">
        <f ca="1">IFERROR(NOW()-F2,"")</f>
        <v>95.511616087962466</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61.15479895833414</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38.682565162038372</v>
      </c>
      <c r="H4" s="110">
        <v>45948.661111111112</v>
      </c>
      <c r="I4" s="109" t="str">
        <f>IFERROR(VLOOKUP(D4,DB!A:F,6,0),"")</f>
        <v>SCECO</v>
      </c>
      <c r="J4" s="109" t="str">
        <f>IFERROR(VLOOKUP(D4,DB!A:G,7,0),"")</f>
        <v>Dead</v>
      </c>
      <c r="K4" s="109" t="s">
        <v>39115</v>
      </c>
      <c r="L4" s="109" t="str">
        <f>IFERROR(VLOOKUP(D4,DB!A:I,9,0),"")</f>
        <v>Latis</v>
      </c>
    </row>
    <row r="5" spans="1:13" ht="30.75">
      <c r="A5" s="109" t="s">
        <v>39116</v>
      </c>
      <c r="B5" s="109" t="str">
        <f>IFERROR(VLOOKUP(D5,DB!A:K,11,0),"")</f>
        <v>R5</v>
      </c>
      <c r="C5" s="109">
        <v>1</v>
      </c>
      <c r="D5" s="109" t="s">
        <v>36518</v>
      </c>
      <c r="E5" s="109" t="s">
        <v>39021</v>
      </c>
      <c r="F5" s="122">
        <v>45981.373298611114</v>
      </c>
      <c r="G5" s="111">
        <f ca="1">IFERROR(NOW()-F5,"")</f>
        <v>5.9703776620372082</v>
      </c>
      <c r="H5" s="122">
        <v>45981.360798611109</v>
      </c>
      <c r="I5" s="109" t="str">
        <f>IFERROR(VLOOKUP(D5,DB!A:F,6,0),"")</f>
        <v>SCECO</v>
      </c>
      <c r="J5" s="109" t="str">
        <f>IFERROR(VLOOKUP(D5,DB!A:G,7,0),"")</f>
        <v>Dead</v>
      </c>
      <c r="K5" s="109" t="s">
        <v>39117</v>
      </c>
      <c r="L5" s="109" t="str">
        <f>IFERROR(VLOOKUP(D5,DB!A:I,9,0),"")</f>
        <v>Latis</v>
      </c>
    </row>
    <row r="6" spans="1:13">
      <c r="A6" s="125"/>
      <c r="B6" s="125" t="str">
        <f>IFERROR(VLOOKUP(D6,DB!A:K,11,0),"")</f>
        <v/>
      </c>
      <c r="C6" s="125"/>
      <c r="D6" s="125"/>
      <c r="E6" s="125"/>
      <c r="F6" s="126"/>
      <c r="G6" s="111">
        <f ca="1">IFERROR(NOW()-F6,"")</f>
        <v>45987.343676273151</v>
      </c>
      <c r="H6" s="126"/>
      <c r="I6" s="125" t="str">
        <f>IFERROR(VLOOKUP(D6,DB!A:F,6,0),"")</f>
        <v/>
      </c>
      <c r="J6" s="125" t="str">
        <f>IFERROR(VLOOKUP(D6,DB!A:G,7,0),"")</f>
        <v/>
      </c>
      <c r="K6" s="125"/>
      <c r="L6" s="125" t="str">
        <f>IFERROR(VLOOKUP(D6,DB!A:I,9,0),"")</f>
        <v/>
      </c>
    </row>
    <row r="7" spans="1:13">
      <c r="A7" s="125"/>
      <c r="B7" s="125" t="str">
        <f>IFERROR(VLOOKUP(D7,DB!A:K,11,0),"")</f>
        <v/>
      </c>
      <c r="C7" s="125"/>
      <c r="D7" s="125"/>
      <c r="E7" s="125"/>
      <c r="F7" s="126"/>
      <c r="G7" s="111">
        <f ca="1">IFERROR(NOW()-F7,"")</f>
        <v>45987.343676273151</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45987.343676273151</v>
      </c>
      <c r="H8" s="126"/>
      <c r="I8" s="125" t="str">
        <f>IFERROR(VLOOKUP(D8,DB!A:F,6,0),"")</f>
        <v/>
      </c>
      <c r="J8" s="125" t="str">
        <f>IFERROR(VLOOKUP(D8,DB!A:G,7,0),"")</f>
        <v/>
      </c>
      <c r="K8" s="125"/>
      <c r="L8" s="125" t="str">
        <f>IFERROR(VLOOKUP(D8,DB!A:I,9,0),"")</f>
        <v/>
      </c>
    </row>
    <row r="9" spans="1:13">
      <c r="A9" s="125"/>
      <c r="B9" s="125" t="str">
        <f>IFERROR(VLOOKUP(D9,DB!A:K,11,0),"")</f>
        <v/>
      </c>
      <c r="C9" s="125"/>
      <c r="D9" s="127"/>
      <c r="E9" s="125"/>
      <c r="F9" s="126"/>
      <c r="G9" s="111">
        <f ca="1">IFERROR(NOW()-F9,"")</f>
        <v>45987.343676273151</v>
      </c>
      <c r="H9" s="126"/>
      <c r="I9" s="125" t="str">
        <f>IFERROR(VLOOKUP(D9,DB!A:F,6,0),"")</f>
        <v/>
      </c>
      <c r="J9" s="125" t="str">
        <f>IFERROR(VLOOKUP(D9,DB!A:G,7,0),"")</f>
        <v/>
      </c>
      <c r="K9" s="125"/>
      <c r="L9" s="125" t="str">
        <f>IFERROR(VLOOKUP(D9,DB!A:I,9,0),"")</f>
        <v/>
      </c>
    </row>
    <row r="10" spans="1:13">
      <c r="A10" s="125"/>
      <c r="B10" s="125" t="str">
        <f>IFERROR(VLOOKUP(D10,DB!A:K,11,0),"")</f>
        <v/>
      </c>
      <c r="C10" s="125"/>
      <c r="D10"/>
      <c r="E10" s="125"/>
      <c r="F10" s="126"/>
      <c r="G10" s="111">
        <f ca="1">IFERROR(NOW()-F10,"")</f>
        <v>45987.343676273151</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45987.343676273151</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45987.343676273151</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45987.343676273151</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45987.343676273151</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45987.343676273151</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45987.343676273151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45987.343676273151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45987.343676273151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45987.343676273151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45987.343676273151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45987.343676273151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45987.343676273151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45987.343676273151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45987.343676273151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45987.343676273151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45987.343676273151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45987.343676273151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45987.343676273151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45987.343676273151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45987.343676273151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45987.343676273151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45987.343676273151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45987.343676273151</v>
      </c>
      <c r="H33" s="126"/>
      <c r="I33" s="125" t="str">
        <f>IFERROR(VLOOKUP(D33,DB!A:F,6,0),"")</f>
        <v/>
      </c>
      <c r="J33" s="125" t="str">
        <f>IFERROR(VLOOKUP(D33,DB!A:G,7,0),"")</f>
        <v/>
      </c>
      <c r="K33" s="125"/>
      <c r="L33" s="125" t="str">
        <f>IFERROR(VLOOKUP(D33,DB!A:I,9,0),"")</f>
        <v/>
      </c>
    </row>
    <row r="34" spans="1:12">
      <c r="A34" s="109"/>
      <c r="B34" s="109"/>
      <c r="C34" s="109"/>
      <c r="D34" s="109"/>
      <c r="E34" s="109"/>
      <c r="F34" s="109"/>
      <c r="G34" s="109"/>
      <c r="H34" s="109"/>
      <c r="I34" s="109"/>
      <c r="J34" s="109"/>
      <c r="K34" s="109"/>
      <c r="L34" s="109"/>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9" width="11.5" style="24" customWidth="1"/>
    <col min="10" max="10" width="12.79687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39118</v>
      </c>
      <c r="B2" s="129" t="str">
        <f>IFERROR(VLOOKUP(D2,DB!A:K,11,0),"")</f>
        <v>R6</v>
      </c>
      <c r="C2" s="130">
        <v>1</v>
      </c>
      <c r="D2" s="129" t="s">
        <v>29900</v>
      </c>
      <c r="E2" s="109" t="s">
        <v>39021</v>
      </c>
      <c r="F2" s="131">
        <v>45987.329571759263</v>
      </c>
      <c r="G2" s="75">
        <f ca="1">IFERROR(NOW()-F2,"-")</f>
        <v>1.410451388801448E-2</v>
      </c>
      <c r="H2" s="131">
        <v>45987.32953703704</v>
      </c>
      <c r="I2" s="129" t="str">
        <f>IFERROR(VLOOKUP(D2,DB!A:F,6,0),"")</f>
        <v>Generator-SG</v>
      </c>
      <c r="J2" s="129" t="str">
        <f>IFERROR(VLOOKUP(D2,DB!A:G,7,0),"")</f>
        <v>Dead+No BB Design</v>
      </c>
      <c r="K2" s="132" t="s">
        <v>39119</v>
      </c>
      <c r="L2" s="133" t="str">
        <f>IFERROR(VLOOKUP(D2,DB!A:I,9,0),"")</f>
        <v>Latis</v>
      </c>
    </row>
    <row r="3" spans="1:16382" ht="31.5" customHeight="1">
      <c r="A3" s="128"/>
      <c r="B3" s="129" t="str">
        <f>IFERROR(VLOOKUP(D3,DB!A:K,11,0),"")</f>
        <v/>
      </c>
      <c r="C3" s="130"/>
      <c r="D3" s="129"/>
      <c r="E3" s="109"/>
      <c r="F3" s="131"/>
      <c r="G3" s="75">
        <f ca="1">IFERROR(NOW()-F3,"-")</f>
        <v>45987.343676273151</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45987.343676273151</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45987.343676273151</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45987.343676273151</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45987.343676273151</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45987.343676273151</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45987.343676273151</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45987.343676273151</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45987.343676273151</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45987.343676273151</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45987.343676273151</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45987.343676273151</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45987.343676273151</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45987.343676273151</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45987.343676273151</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45987.343676273151</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45987.343676273151</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45987.343676273151</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45987.343676273151</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45987.343676273151</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45987.343676273151</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45987.343676273151</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45987.343676273151</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45987.343676273151</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45987.343676273151</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45987.343676273151</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45987.343676273151</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45987.343676273151</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45987.343676273151</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45987.343676273151</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45987.343676273151</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45987.343676273151</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45987.343676273151</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45987.343676273151</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45987.343676273151</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45987.343676273151</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45987.343676273151</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2025-11-26T05:16:38Z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