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29" documentId="120_S{2AC9BD13-BADA-5192-A53E-5A8FF88502F6}" xr6:coauthVersionLast="47" xr6:coauthVersionMax="47" xr10:uidLastSave="{6A43FF69-982C-4C79-A180-1339AE6689C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L63" i="2"/>
  <c r="J63" i="2"/>
  <c r="I63" i="2"/>
  <c r="G63" i="2"/>
  <c r="B63" i="2"/>
  <c r="L62" i="2"/>
  <c r="J62" i="2"/>
  <c r="I62" i="2"/>
  <c r="G62" i="2"/>
  <c r="B62" i="2"/>
  <c r="L61" i="2"/>
  <c r="J61" i="2"/>
  <c r="I61" i="2"/>
  <c r="G61" i="2"/>
  <c r="B61" i="2"/>
  <c r="L60" i="2"/>
  <c r="J60" i="2"/>
  <c r="I60" i="2"/>
  <c r="G60" i="2"/>
  <c r="B60" i="2"/>
  <c r="L59" i="2"/>
  <c r="J59" i="2"/>
  <c r="I59" i="2"/>
  <c r="G59" i="2"/>
  <c r="B59" i="2"/>
  <c r="L58" i="2"/>
  <c r="J58" i="2"/>
  <c r="I58" i="2"/>
  <c r="G58" i="2"/>
  <c r="B58" i="2"/>
  <c r="L57" i="2"/>
  <c r="J57" i="2"/>
  <c r="I57" i="2"/>
  <c r="G57" i="2"/>
  <c r="B57" i="2"/>
  <c r="L56" i="2"/>
  <c r="J56" i="2"/>
  <c r="I56" i="2"/>
  <c r="G56" i="2"/>
  <c r="B56" i="2"/>
  <c r="L55" i="2"/>
  <c r="J55" i="2"/>
  <c r="I55" i="2"/>
  <c r="G55" i="2"/>
  <c r="B55" i="2"/>
  <c r="L54" i="2"/>
  <c r="J54" i="2"/>
  <c r="I54" i="2"/>
  <c r="G54" i="2"/>
  <c r="B54" i="2"/>
  <c r="L53" i="2"/>
  <c r="J53" i="2"/>
  <c r="I53" i="2"/>
  <c r="G53" i="2"/>
  <c r="B53" i="2"/>
  <c r="L52" i="2"/>
  <c r="J52" i="2"/>
  <c r="I52" i="2"/>
  <c r="G52" i="2"/>
  <c r="B52" i="2"/>
  <c r="L51" i="2"/>
  <c r="J51" i="2"/>
  <c r="I51" i="2"/>
  <c r="G51" i="2"/>
  <c r="B51" i="2"/>
  <c r="L50" i="2"/>
  <c r="J50" i="2"/>
  <c r="I50" i="2"/>
  <c r="G50" i="2"/>
  <c r="B50" i="2"/>
  <c r="L49" i="2"/>
  <c r="J49" i="2"/>
  <c r="I49" i="2"/>
  <c r="G49" i="2"/>
  <c r="B49" i="2"/>
  <c r="L48" i="2"/>
  <c r="J48" i="2"/>
  <c r="I48" i="2"/>
  <c r="G48" i="2"/>
  <c r="B48" i="2"/>
  <c r="L47" i="2"/>
  <c r="J47" i="2"/>
  <c r="I47" i="2"/>
  <c r="G47" i="2"/>
  <c r="B47" i="2"/>
  <c r="L46" i="2"/>
  <c r="J46" i="2"/>
  <c r="I46" i="2"/>
  <c r="G46" i="2"/>
  <c r="B46" i="2"/>
  <c r="L45" i="2"/>
  <c r="J45" i="2"/>
  <c r="I45" i="2"/>
  <c r="G45" i="2"/>
  <c r="B45" i="2"/>
  <c r="L44" i="2"/>
  <c r="J44" i="2"/>
  <c r="I44" i="2"/>
  <c r="G44" i="2"/>
  <c r="B44" i="2"/>
  <c r="L43" i="2"/>
  <c r="J43" i="2"/>
  <c r="I43" i="2"/>
  <c r="G43" i="2"/>
  <c r="B43" i="2"/>
  <c r="L42" i="2"/>
  <c r="J42" i="2"/>
  <c r="I42" i="2"/>
  <c r="G42" i="2"/>
  <c r="B42" i="2"/>
  <c r="L41" i="2"/>
  <c r="J41" i="2"/>
  <c r="I41" i="2"/>
  <c r="G41" i="2"/>
  <c r="B41" i="2"/>
  <c r="L40" i="2"/>
  <c r="J40" i="2"/>
  <c r="I40" i="2"/>
  <c r="G40" i="2"/>
  <c r="B40" i="2"/>
  <c r="L39" i="2"/>
  <c r="J39" i="2"/>
  <c r="I39" i="2"/>
  <c r="G39" i="2"/>
  <c r="B39" i="2"/>
  <c r="L38" i="2"/>
  <c r="J38" i="2"/>
  <c r="I38" i="2"/>
  <c r="G38" i="2"/>
  <c r="B38" i="2"/>
  <c r="L37" i="2"/>
  <c r="J37" i="2"/>
  <c r="I37" i="2"/>
  <c r="G37" i="2"/>
  <c r="B37" i="2"/>
  <c r="L36" i="2"/>
  <c r="J36" i="2"/>
  <c r="I36" i="2"/>
  <c r="G36" i="2"/>
  <c r="B36" i="2"/>
  <c r="L35" i="2"/>
  <c r="J35" i="2"/>
  <c r="I35" i="2"/>
  <c r="G35" i="2"/>
  <c r="B35" i="2"/>
  <c r="L34" i="2"/>
  <c r="J34" i="2"/>
  <c r="I34" i="2"/>
  <c r="G34" i="2"/>
  <c r="B34" i="2"/>
  <c r="L33" i="2"/>
  <c r="J33" i="2"/>
  <c r="I33" i="2"/>
  <c r="G33" i="2"/>
  <c r="B33" i="2"/>
  <c r="L32" i="2"/>
  <c r="J32" i="2"/>
  <c r="I32" i="2"/>
  <c r="G32" i="2"/>
  <c r="B32" i="2"/>
  <c r="L31" i="2"/>
  <c r="J31" i="2"/>
  <c r="I31" i="2"/>
  <c r="G31" i="2"/>
  <c r="B31" i="2"/>
  <c r="L30" i="2"/>
  <c r="J30" i="2"/>
  <c r="I30" i="2"/>
  <c r="G30" i="2"/>
  <c r="B30" i="2"/>
  <c r="L29" i="2"/>
  <c r="J29" i="2"/>
  <c r="I29" i="2"/>
  <c r="G29" i="2"/>
  <c r="B29" i="2"/>
  <c r="L28" i="2"/>
  <c r="J28" i="2"/>
  <c r="I28" i="2"/>
  <c r="G28" i="2"/>
  <c r="B28" i="2"/>
  <c r="L27" i="2"/>
  <c r="J27" i="2"/>
  <c r="I27" i="2"/>
  <c r="G27" i="2"/>
  <c r="B27" i="2"/>
  <c r="L26" i="2"/>
  <c r="J26" i="2"/>
  <c r="I26" i="2"/>
  <c r="G26" i="2"/>
  <c r="B26" i="2"/>
  <c r="L25" i="2"/>
  <c r="J25" i="2"/>
  <c r="I25" i="2"/>
  <c r="G25" i="2"/>
  <c r="B25" i="2"/>
  <c r="L24" i="2"/>
  <c r="J24" i="2"/>
  <c r="I24" i="2"/>
  <c r="G24" i="2"/>
  <c r="B24" i="2"/>
  <c r="L23" i="2"/>
  <c r="J23" i="2"/>
  <c r="I23" i="2"/>
  <c r="G23" i="2"/>
  <c r="B23" i="2"/>
  <c r="L22" i="2"/>
  <c r="J22" i="2"/>
  <c r="I22" i="2"/>
  <c r="G22" i="2"/>
  <c r="B22" i="2"/>
  <c r="L21" i="2"/>
  <c r="J21" i="2"/>
  <c r="I21" i="2"/>
  <c r="G21" i="2"/>
  <c r="B21" i="2"/>
  <c r="L20" i="2"/>
  <c r="J20" i="2"/>
  <c r="I20" i="2"/>
  <c r="G20" i="2"/>
  <c r="B20" i="2"/>
  <c r="L19" i="2"/>
  <c r="J19" i="2"/>
  <c r="I19" i="2"/>
  <c r="G19" i="2"/>
  <c r="B19" i="2"/>
  <c r="L18" i="2"/>
  <c r="J18" i="2"/>
  <c r="I18" i="2"/>
  <c r="G18" i="2"/>
  <c r="B18" i="2"/>
  <c r="L17" i="2"/>
  <c r="J17" i="2"/>
  <c r="I17" i="2"/>
  <c r="G17" i="2"/>
  <c r="B17" i="2"/>
  <c r="L16" i="2"/>
  <c r="J16" i="2"/>
  <c r="I16" i="2"/>
  <c r="G16" i="2"/>
  <c r="B16" i="2"/>
  <c r="L15" i="2"/>
  <c r="J15" i="2"/>
  <c r="I15" i="2"/>
  <c r="G15" i="2"/>
  <c r="B15" i="2"/>
  <c r="L14" i="2"/>
  <c r="J14" i="2"/>
  <c r="I14" i="2"/>
  <c r="G14" i="2"/>
  <c r="B14"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<sst xmlns="http://schemas.openxmlformats.org/spreadsheetml/2006/main" count="180296" uniqueCount="39129">
  <si>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</si>
  <si>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</si>
  <si>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</si>
  <si>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</si>
  <si>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</si>
  <si>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</si>
  <si>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</si>
  <si>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</si>
  <si>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</si>
  <si>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</si>
  <si>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</si>
  <si>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</si>
  <si>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</si>
  <si>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</si>
  <si>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</si>
  <si>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</si>
  <si>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</si>
  <si>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</si>
  <si>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</si>
  <si>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</si>
  <si>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</si>
  <si>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</si>
  <si>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</si>
  <si>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</si>
  <si>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</si>
  <si>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</si>
  <si>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</si>
  <si>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</si>
  <si>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</si>
  <si>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</si>
  <si>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</si>
  <si>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</si>
  <si>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</si>
  <si>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</si>
  <si>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</si>
  <si>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</si>
  <si>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</si>
  <si>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</si>
  <si>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</si>
  <si>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</si>
  <si>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</si>
  <si>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</si>
  <si>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</si>
  <si>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</si>
  <si>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</si>
  <si>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</si>
  <si>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</si>
  <si>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</si>
  <si>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</si>
  <si>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</si>
  <si>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</si>
  <si>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</si>
  <si>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</si>
  <si>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</si>
  <si>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</si>
  <si>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</si>
  <si>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</si>
  <si>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</si>
  <si>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</si>
  <si>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</si>
  <si>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</si>
  <si>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</si>
  <si>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</si>
  <si>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</si>
  <si>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</si>
  <si>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</si>
  <si>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</si>
  <si>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</si>
  <si>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</si>
  <si>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</si>
  <si>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</si>
  <si>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</si>
  <si>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</si>
  <si>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</si>
  <si>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</si>
  <si>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</si>
  <si>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</si>
  <si>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</si>
  <si>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</si>
  <si>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</si>
  <si>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</si>
  <si>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</si>
  <si>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</si>
  <si>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</si>
  <si>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</si>
  <si>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</si>
  <si>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</si>
  <si>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</si>
  <si>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</si>
  <si>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</si>
  <si>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</si>
  <si>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</si>
  <si>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</si>
  <si>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</si>
  <si>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</si>
  <si>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</si>
  <si>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</si>
  <si>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</si>
  <si>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</si>
  <si>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</si>
  <si>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</si>
  <si>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</si>
  <si>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</si>
  <si>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</si>
  <si>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</si>
  <si>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</si>
  <si>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</si>
  <si>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</si>
  <si>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</si>
  <si>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</si>
  <si>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</si>
  <si>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</si>
  <si>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</si>
  <si>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</si>
  <si>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</si>
  <si>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</si>
  <si>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</si>
  <si>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</si>
  <si>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</si>
  <si>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</si>
  <si>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</si>
  <si>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</si>
  <si>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</si>
  <si>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</si>
  <si>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</si>
  <si>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</si>
  <si>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</si>
  <si>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</si>
  <si>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</si>
  <si>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</si>
  <si>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</si>
  <si>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</si>
  <si>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</si>
  <si>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</si>
  <si>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</si>
  <si>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</si>
  <si>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</si>
  <si>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</si>
  <si>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</si>
  <si>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</si>
  <si>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</si>
  <si>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</si>
  <si>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</si>
  <si>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</si>
  <si>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</si>
  <si>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</si>
  <si>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</si>
  <si>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</si>
  <si>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</si>
  <si>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</si>
  <si>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</si>
  <si>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</si>
  <si>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</si>
  <si>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</si>
  <si>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</si>
  <si>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</si>
  <si>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</si>
  <si>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</si>
  <si>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</si>
  <si>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</si>
  <si>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</si>
  <si>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</si>
  <si>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</si>
  <si>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</si>
  <si>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</si>
  <si>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</si>
  <si>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</si>
  <si>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</si>
  <si>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</si>
  <si>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</si>
  <si>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</si>
  <si>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</si>
  <si>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</si>
  <si>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</si>
  <si>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</si>
  <si>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</si>
  <si>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</si>
  <si>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</si>
  <si>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</si>
  <si>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</si>
  <si>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</si>
  <si>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</si>
  <si>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</si>
  <si>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</si>
  <si>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</si>
  <si>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</si>
  <si>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</si>
  <si>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</si>
  <si>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</si>
  <si>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</si>
  <si>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</si>
  <si>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</si>
  <si>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</si>
  <si>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</si>
  <si>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</si>
  <si>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</si>
  <si>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</si>
  <si>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</si>
  <si>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</si>
  <si>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</si>
  <si>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</si>
  <si>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</si>
  <si>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</si>
  <si>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</si>
  <si>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</si>
  <si>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</si>
  <si>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</si>
  <si>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</si>
  <si>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</si>
  <si>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</si>
  <si>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</si>
  <si>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</si>
  <si>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</si>
  <si>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</si>
  <si>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</si>
  <si>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</si>
  <si>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</si>
  <si>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</si>
  <si>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</si>
  <si>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</si>
  <si>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</si>
  <si>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</si>
  <si>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</si>
  <si>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</si>
  <si>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</si>
  <si>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</si>
  <si>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</si>
  <si>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</si>
  <si>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</si>
  <si>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</si>
  <si>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</si>
  <si>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</si>
  <si>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</si>
  <si>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</si>
  <si>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</si>
  <si>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</si>
  <si>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</si>
  <si>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</si>
  <si>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</si>
  <si>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</si>
  <si>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</si>
  <si>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</si>
  <si>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</si>
  <si>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</si>
  <si>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</si>
  <si>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</si>
  <si>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</si>
  <si>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</si>
  <si>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</si>
  <si>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</si>
  <si>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</si>
  <si>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</si>
  <si>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</si>
  <si>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</si>
  <si>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</si>
  <si>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</si>
  <si>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</si>
  <si>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</si>
  <si>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</si>
  <si>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</si>
  <si>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</si>
  <si>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</si>
  <si>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</si>
  <si>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</si>
  <si>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</si>
  <si>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</si>
  <si>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</si>
  <si>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</si>
  <si>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</si>
  <si>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</si>
  <si>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</si>
  <si>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</si>
  <si>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</si>
  <si>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</si>
  <si>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</si>
  <si>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</si>
  <si>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</si>
  <si>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</si>
  <si>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</si>
  <si>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</si>
  <si>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</si>
  <si>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</si>
  <si>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</si>
  <si>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</si>
  <si>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</si>
  <si>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</si>
  <si>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</si>
  <si>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</si>
  <si>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</si>
  <si>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</si>
  <si>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</si>
  <si>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</si>
  <si>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</si>
  <si>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</si>
  <si>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</si>
  <si>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</si>
  <si>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</si>
  <si>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</si>
  <si>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</si>
  <si>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</si>
  <si>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</si>
  <si>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</si>
  <si>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</si>
  <si>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</si>
  <si>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</si>
  <si>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</si>
  <si>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</si>
  <si>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</si>
  <si>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</si>
  <si>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</si>
  <si>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</si>
  <si>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</si>
  <si>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</si>
  <si>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</si>
  <si>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</si>
  <si>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</si>
  <si>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</si>
  <si>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</si>
  <si>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</si>
  <si>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</si>
  <si>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</si>
  <si>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</si>
  <si>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</si>
  <si>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</si>
  <si>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</si>
  <si>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</si>
  <si>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</si>
  <si>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</si>
  <si>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</si>
  <si>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</si>
  <si>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</si>
  <si>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</si>
  <si>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</si>
  <si>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</si>
  <si>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</si>
  <si>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</si>
  <si>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</si>
  <si>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</si>
  <si>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</si>
  <si>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</si>
  <si>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</si>
  <si>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</si>
  <si>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</si>
  <si>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</si>
  <si>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</si>
  <si>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</si>
  <si>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</si>
  <si>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</si>
  <si>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</si>
  <si>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</si>
  <si>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</si>
  <si>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</si>
  <si>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</si>
  <si>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</si>
  <si>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</si>
  <si>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</si>
  <si>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</si>
  <si>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</si>
  <si>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</si>
  <si>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</si>
  <si>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</si>
  <si>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</si>
  <si>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</si>
  <si>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</si>
  <si>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</si>
  <si>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</si>
  <si>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</si>
  <si>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</si>
  <si>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</si>
  <si>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</si>
  <si>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</si>
  <si>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</si>
  <si>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</si>
  <si>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</si>
  <si>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</si>
  <si>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</si>
  <si>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</si>
  <si>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</si>
  <si>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</si>
  <si>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</si>
  <si>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</si>
  <si>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</si>
  <si>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</si>
  <si>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</si>
  <si>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</si>
  <si>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</si>
  <si>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</si>
  <si>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</si>
  <si>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</si>
  <si>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</si>
  <si>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</si>
  <si>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</si>
  <si>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</si>
  <si>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</si>
  <si>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</si>
  <si>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</si>
  <si>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</si>
  <si>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</si>
  <si>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</si>
  <si>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</si>
  <si>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</si>
  <si>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</si>
  <si>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</si>
  <si>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</si>
  <si>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</si>
  <si>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</si>
  <si>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</si>
  <si>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</si>
  <si>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</si>
  <si>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</si>
  <si>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</si>
  <si>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</si>
  <si>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</si>
  <si>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</si>
  <si>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</si>
  <si>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</si>
  <si>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</si>
  <si>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</si>
  <si>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</si>
  <si>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</si>
  <si>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</si>
  <si>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</si>
  <si>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</si>
  <si>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</si>
  <si>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</si>
  <si>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</si>
  <si>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</si>
  <si>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</si>
  <si>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</si>
  <si>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</si>
  <si>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</si>
  <si>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</si>
  <si>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</si>
  <si>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</si>
  <si>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</si>
  <si>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</si>
  <si>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</si>
  <si>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</si>
  <si>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</si>
  <si>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</si>
  <si>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</si>
  <si>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</si>
  <si>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</si>
  <si>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</si>
  <si>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</si>
  <si>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</si>
  <si>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</si>
  <si>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</si>
  <si>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</si>
  <si>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</si>
  <si>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</si>
  <si>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</si>
  <si>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</si>
  <si>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</si>
  <si>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</si>
  <si>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</si>
  <si>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</si>
  <si>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</si>
  <si>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</si>
  <si>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</si>
  <si>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</si>
  <si>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</si>
  <si>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</si>
  <si>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</si>
  <si>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</si>
  <si>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</si>
  <si>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</si>
  <si>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</si>
  <si>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</si>
  <si>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</si>
  <si>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</si>
  <si>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</si>
  <si>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</si>
  <si>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</si>
  <si>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</si>
  <si>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</si>
  <si>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</si>
  <si>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</si>
  <si>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</si>
  <si>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</si>
  <si>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</si>
  <si>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</si>
  <si>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</si>
  <si>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</si>
  <si>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</si>
  <si>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</si>
  <si>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</si>
  <si>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</si>
  <si>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</si>
  <si>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</si>
  <si>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</si>
  <si>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</si>
  <si>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</si>
  <si>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</si>
  <si>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</si>
  <si>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</si>
  <si>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</si>
  <si>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</si>
  <si>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</si>
  <si>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</si>
  <si>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</si>
  <si>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</si>
  <si>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</si>
  <si>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</si>
  <si>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</si>
  <si>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</si>
  <si>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</si>
  <si>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</si>
  <si>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</si>
  <si>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</si>
  <si>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</si>
  <si>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</si>
  <si>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</si>
  <si>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</si>
  <si>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</si>
  <si>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</si>
  <si>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</si>
  <si>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</si>
  <si>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</si>
  <si>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</si>
  <si>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</si>
  <si>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</si>
  <si>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</si>
  <si>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</si>
  <si>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</si>
  <si>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</si>
  <si>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</si>
  <si>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</si>
  <si>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</si>
  <si>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</si>
  <si>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</si>
  <si>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</si>
  <si>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</si>
  <si>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</si>
  <si>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</si>
  <si>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</si>
  <si>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</si>
  <si>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</si>
  <si>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</si>
  <si>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</si>
  <si>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</si>
  <si>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</si>
  <si>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</si>
  <si>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</si>
  <si>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</si>
  <si>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</si>
  <si>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</si>
  <si>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</si>
  <si>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</si>
  <si>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</si>
  <si>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</si>
  <si>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</si>
  <si>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</si>
  <si>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</si>
  <si>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</si>
  <si>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</si>
  <si>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</si>
  <si>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</si>
  <si>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</si>
  <si>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</si>
  <si>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</si>
  <si>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</si>
  <si>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</si>
  <si>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</si>
  <si>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</si>
  <si>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</si>
  <si>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</si>
  <si>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</si>
  <si>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</si>
  <si>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</si>
  <si>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</si>
  <si>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</si>
  <si>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</si>
  <si>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</si>
  <si>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</si>
  <si>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</si>
  <si>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</si>
  <si>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</si>
  <si>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</si>
  <si>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</si>
  <si>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</si>
  <si>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</si>
  <si>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</si>
  <si>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</si>
  <si>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</si>
  <si>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</si>
  <si>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</si>
  <si>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</si>
  <si>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</si>
  <si>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</si>
  <si>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</si>
  <si>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</si>
  <si>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</si>
  <si>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</si>
  <si>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</si>
  <si>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</si>
  <si>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</si>
  <si>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</si>
  <si>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</si>
  <si>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</si>
  <si>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</si>
  <si>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</si>
  <si>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</si>
  <si>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</si>
  <si>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</si>
  <si>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</si>
  <si>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</si>
  <si>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</si>
  <si>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</si>
  <si>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</si>
  <si>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</si>
  <si>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</si>
  <si>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</si>
  <si>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</si>
  <si>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</si>
  <si>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</si>
  <si>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</si>
  <si>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</si>
  <si>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</si>
  <si>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</si>
  <si>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</si>
  <si>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</si>
  <si>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</si>
  <si>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</si>
  <si>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</si>
  <si>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</si>
  <si>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</si>
  <si>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</si>
  <si>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</si>
  <si>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</si>
  <si>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</si>
  <si>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</si>
  <si>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</si>
  <si>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</si>
  <si>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</si>
  <si>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</si>
  <si>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</si>
  <si>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</si>
  <si>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</si>
  <si>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</si>
  <si>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</si>
  <si>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</si>
  <si>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</si>
  <si>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</si>
  <si>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</si>
  <si>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</si>
  <si>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</si>
  <si>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</si>
  <si>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</si>
  <si>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</si>
  <si>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</si>
  <si>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</si>
  <si>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</si>
  <si>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</si>
  <si>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</si>
  <si>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</si>
  <si>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</si>
  <si>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</si>
  <si>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</si>
  <si>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</si>
  <si>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</si>
  <si>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</si>
  <si>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</si>
  <si>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</si>
  <si>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</si>
  <si>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</si>
  <si>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</si>
  <si>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</si>
  <si>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</si>
  <si>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</si>
  <si>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</si>
  <si>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</si>
  <si>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</si>
  <si>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</si>
  <si>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</si>
  <si>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</si>
  <si>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</si>
  <si>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</si>
  <si>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</si>
  <si>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</si>
  <si>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</si>
  <si>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</si>
  <si>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</si>
  <si>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</si>
  <si>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</si>
  <si>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</si>
  <si>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</si>
  <si>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</si>
  <si>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</si>
  <si>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</si>
  <si>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</si>
  <si>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</si>
  <si>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</si>
  <si>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</si>
  <si>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</si>
  <si>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</si>
  <si>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</si>
  <si>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</si>
  <si>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</si>
  <si>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</si>
  <si>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</si>
  <si>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</si>
  <si>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</si>
  <si>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</si>
  <si>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</si>
  <si>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</si>
  <si>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</si>
  <si>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</si>
  <si>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</si>
  <si>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</si>
  <si>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</si>
  <si>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</si>
  <si>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</si>
  <si>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</si>
  <si>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</si>
  <si>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</si>
  <si>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</si>
  <si>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</si>
  <si>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</si>
  <si>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</si>
  <si>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</si>
  <si>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</si>
  <si>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</si>
  <si>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</si>
  <si>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</si>
  <si>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</si>
  <si>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</si>
  <si>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</si>
  <si>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</si>
  <si>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</si>
  <si>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</si>
  <si>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</si>
  <si>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</si>
  <si>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</si>
  <si>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</si>
  <si>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</si>
  <si>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</si>
  <si>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</si>
  <si>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</si>
  <si>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</si>
  <si>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</si>
  <si>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</si>
  <si>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</si>
  <si>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</si>
  <si>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</si>
  <si>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</si>
  <si>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</si>
  <si>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</si>
  <si>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</si>
  <si>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</si>
  <si>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</si>
  <si>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</si>
  <si>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</si>
  <si>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</si>
  <si>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</si>
  <si>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</si>
  <si>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</si>
  <si>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</si>
  <si>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</si>
  <si>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</si>
  <si>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</si>
  <si>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</si>
  <si>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</si>
  <si>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</si>
  <si>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</si>
  <si>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</si>
  <si>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</si>
  <si>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</si>
  <si>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</si>
  <si>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</si>
  <si>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</si>
  <si>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</si>
  <si>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</si>
  <si>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</si>
  <si>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</si>
  <si>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</si>
  <si>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</si>
  <si>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</si>
  <si>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</si>
  <si>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</si>
  <si>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</si>
  <si>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</si>
  <si>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</si>
  <si>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</si>
  <si>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</si>
  <si>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</si>
  <si>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</si>
  <si>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</si>
  <si>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</si>
  <si>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</si>
  <si>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</si>
  <si>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</si>
  <si>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</si>
  <si>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</si>
  <si>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</si>
  <si>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</si>
  <si>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</si>
  <si>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</si>
  <si>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</si>
  <si>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</si>
  <si>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</si>
  <si>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</si>
  <si>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</si>
  <si>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</si>
  <si>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</si>
  <si>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</si>
  <si>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</si>
  <si>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</si>
  <si>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</si>
  <si>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</si>
  <si>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</si>
  <si>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</si>
  <si>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</si>
  <si>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</si>
  <si>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</si>
  <si>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</si>
  <si>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</si>
  <si>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</si>
  <si>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</si>
  <si>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</si>
  <si>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</si>
  <si>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</si>
  <si>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</si>
  <si>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</si>
  <si>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</si>
  <si>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</si>
  <si>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</si>
  <si>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</si>
  <si>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</si>
  <si>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</si>
  <si>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</si>
  <si>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</si>
  <si>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</si>
  <si>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</si>
  <si>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</si>
  <si>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</si>
  <si>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</si>
  <si>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</si>
  <si>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</si>
  <si>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</si>
  <si>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</si>
  <si>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</si>
  <si>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</si>
  <si>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</si>
  <si>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</si>
  <si>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</si>
  <si>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</si>
  <si>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</si>
  <si>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</si>
  <si>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</si>
  <si>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</si>
  <si>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</si>
  <si>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</si>
  <si>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</si>
  <si>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</si>
  <si>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</si>
  <si>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</si>
  <si>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</si>
  <si>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</si>
  <si>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</si>
  <si>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</si>
  <si>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</si>
  <si>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</si>
  <si>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</si>
  <si>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</si>
  <si>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</si>
  <si>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</si>
  <si>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</si>
  <si>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</si>
  <si>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</si>
  <si>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</si>
  <si>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</si>
  <si>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</si>
  <si>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</si>
  <si>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</si>
  <si>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</si>
  <si>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</si>
  <si>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</si>
  <si>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</si>
  <si>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</si>
  <si>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</si>
  <si>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</si>
  <si>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</si>
  <si>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</si>
  <si>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</si>
  <si>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</si>
  <si>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</si>
  <si>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</si>
  <si>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</si>
  <si>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</si>
  <si>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</si>
  <si>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</si>
  <si>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</si>
  <si>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</si>
  <si>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</si>
  <si>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</si>
  <si>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</si>
  <si>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</si>
  <si>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</si>
  <si>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</si>
  <si>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</si>
  <si>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</si>
  <si>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</si>
  <si>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</si>
  <si>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</si>
  <si>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</si>
  <si>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</si>
  <si>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</si>
  <si>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</si>
  <si>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</si>
  <si>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</si>
  <si>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</si>
  <si>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</si>
  <si>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</si>
  <si>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</si>
  <si>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</si>
  <si>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</si>
  <si>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</si>
  <si>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</si>
  <si>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</si>
  <si>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</si>
  <si>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</si>
  <si>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</si>
  <si>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</si>
  <si>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</si>
  <si>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</si>
  <si>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</si>
  <si>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</si>
  <si>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</si>
  <si>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</si>
  <si>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</si>
  <si>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</si>
  <si>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</si>
  <si>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</si>
  <si>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</si>
  <si>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</si>
  <si>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</si>
  <si>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</si>
  <si>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</si>
  <si>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</si>
  <si>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</si>
  <si>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</si>
  <si>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</si>
  <si>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</si>
  <si>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</si>
  <si>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</si>
  <si>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</si>
  <si>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</si>
  <si>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</si>
  <si>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</si>
  <si>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</si>
  <si>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</si>
  <si>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</si>
  <si>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</si>
  <si>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</si>
  <si>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</si>
  <si>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</si>
  <si>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</si>
  <si>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</si>
  <si>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</si>
  <si>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</si>
  <si>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</si>
  <si>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</si>
  <si>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</si>
  <si>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</si>
  <si>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</si>
  <si>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</si>
  <si>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</si>
  <si>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</si>
  <si>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</si>
  <si>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</si>
  <si>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</si>
  <si>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</si>
  <si>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</si>
  <si>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</si>
  <si>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</si>
  <si>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</si>
  <si>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</si>
  <si>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</si>
  <si>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</si>
  <si>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</si>
  <si>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</si>
  <si>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</si>
  <si>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</si>
  <si>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</si>
  <si>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</si>
  <si>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</si>
  <si>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</si>
  <si>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</si>
  <si>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</si>
  <si>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</si>
  <si>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</si>
  <si>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</si>
  <si>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</si>
  <si>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</si>
  <si>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</si>
  <si>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</si>
  <si>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</si>
  <si>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</si>
  <si>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</si>
  <si>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</si>
  <si>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</si>
  <si>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</si>
  <si>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</si>
  <si>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</si>
  <si>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</si>
  <si>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</si>
  <si>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</si>
  <si>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</si>
  <si>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</si>
  <si>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</si>
  <si>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</si>
  <si>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</si>
  <si>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</si>
  <si>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</si>
  <si>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</si>
  <si>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</si>
  <si>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</si>
  <si>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</si>
  <si>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</si>
  <si>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</si>
  <si>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</si>
  <si>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</si>
  <si>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</si>
  <si>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</si>
  <si>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</si>
  <si>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</si>
  <si>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</si>
  <si>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</si>
  <si>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</si>
  <si>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</si>
  <si>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</si>
  <si>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</si>
  <si>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</si>
  <si>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</si>
  <si>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</si>
  <si>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</si>
  <si>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</si>
  <si>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</si>
  <si>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</si>
  <si>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</si>
  <si>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</si>
  <si>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</si>
  <si>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</si>
  <si>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</si>
  <si>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</si>
  <si>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</si>
  <si>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</si>
  <si>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</si>
  <si>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</si>
  <si>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</si>
  <si>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</si>
  <si>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</si>
  <si>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</si>
  <si>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</si>
  <si>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</si>
  <si>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</si>
  <si>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</si>
  <si>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</si>
  <si>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</si>
  <si>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</si>
  <si>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</si>
  <si>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</si>
  <si>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</si>
  <si>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</si>
  <si>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</si>
  <si>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</si>
  <si>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</si>
  <si>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</si>
  <si>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</si>
  <si>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</si>
  <si>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</si>
  <si>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</si>
  <si>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</si>
  <si>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</si>
  <si>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</si>
  <si>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</si>
  <si>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</si>
  <si>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</si>
  <si>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</si>
  <si>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</si>
  <si>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</si>
  <si>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</si>
  <si>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</si>
  <si>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</si>
  <si>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</si>
  <si>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</si>
  <si>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</si>
  <si>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</si>
  <si>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</si>
  <si>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</si>
  <si>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</si>
  <si>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</si>
  <si>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</si>
  <si>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</si>
  <si>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</si>
  <si>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</si>
  <si>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</si>
  <si>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</si>
  <si>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</si>
  <si>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</si>
  <si>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</si>
  <si>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</si>
  <si>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</si>
  <si>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</si>
  <si>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</si>
  <si>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</si>
  <si>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</si>
  <si>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</si>
  <si>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</si>
  <si>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</si>
  <si>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</si>
  <si>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</si>
  <si>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</si>
  <si>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</si>
  <si>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</si>
  <si>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</si>
  <si>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</si>
  <si>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</si>
  <si>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</si>
  <si>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</si>
  <si>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</si>
  <si>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</si>
  <si>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</si>
  <si>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</si>
  <si>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</si>
  <si>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</si>
  <si>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</si>
  <si>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</si>
  <si>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</si>
  <si>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</si>
  <si>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</si>
  <si>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</si>
  <si>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</si>
  <si>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</si>
  <si>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</si>
  <si>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</si>
  <si>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</si>
  <si>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</si>
  <si>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</si>
  <si>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</si>
  <si>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</si>
  <si>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</si>
  <si>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</si>
  <si>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</si>
  <si>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</si>
  <si>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</si>
  <si>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</si>
  <si>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</si>
  <si>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</si>
  <si>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</si>
  <si>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</si>
  <si>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</si>
  <si>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</si>
  <si>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</si>
  <si>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</si>
  <si>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</si>
  <si>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</si>
  <si>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</si>
  <si>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</si>
  <si>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</si>
  <si>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</si>
  <si>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</si>
  <si>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</si>
  <si>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</si>
  <si>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</si>
  <si>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</si>
  <si>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</si>
  <si>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</si>
  <si>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</si>
  <si>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</si>
  <si>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</si>
  <si>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</si>
  <si>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</si>
  <si>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</si>
  <si>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</si>
  <si>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</si>
  <si>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</si>
  <si>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</si>
  <si>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</si>
  <si>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</si>
  <si>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</si>
  <si>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</si>
  <si>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</si>
  <si>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</si>
  <si>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</si>
  <si>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</si>
  <si>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</si>
  <si>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</si>
  <si>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</si>
  <si>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</si>
  <si>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</si>
  <si>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</si>
  <si>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</si>
  <si>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</si>
  <si>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</si>
  <si>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</si>
  <si>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</si>
  <si>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</si>
  <si>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</si>
  <si>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</si>
  <si>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</si>
  <si>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</si>
  <si>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</si>
  <si>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</si>
  <si>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</si>
  <si>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</si>
  <si>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</si>
  <si>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</si>
  <si>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</si>
  <si>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</si>
  <si>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</si>
  <si>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</si>
  <si>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</si>
  <si>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</si>
  <si>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</si>
  <si>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</si>
  <si>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</si>
  <si>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</si>
  <si>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</si>
  <si>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</si>
  <si>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</si>
  <si>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</si>
  <si>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</si>
  <si>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</si>
  <si>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</si>
  <si>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</si>
  <si>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</si>
  <si>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</si>
  <si>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</si>
  <si>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</si>
  <si>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</si>
  <si>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</si>
  <si>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</si>
  <si>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</si>
  <si>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</si>
  <si>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</si>
  <si>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</si>
  <si>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</si>
  <si>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</si>
  <si>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</si>
  <si>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</si>
  <si>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</si>
  <si>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</si>
  <si>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</si>
  <si>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</si>
  <si>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</si>
  <si>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</si>
  <si>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</si>
  <si>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</si>
  <si>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</si>
  <si>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</si>
  <si>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</si>
  <si>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</si>
  <si>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</si>
  <si>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</si>
  <si>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</si>
  <si>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</si>
  <si>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</si>
  <si>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</si>
  <si>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</si>
  <si>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</si>
  <si>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</si>
  <si>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</si>
  <si>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</si>
  <si>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</si>
  <si>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</si>
  <si>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</si>
  <si>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</si>
  <si>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</si>
  <si>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</si>
  <si>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</si>
  <si>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</si>
  <si>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</si>
  <si>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</si>
  <si>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</si>
  <si>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</si>
  <si>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</si>
  <si>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</si>
  <si>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</si>
  <si>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</si>
  <si>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</si>
  <si>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</si>
  <si>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</si>
  <si>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</si>
  <si>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</si>
  <si>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</si>
  <si>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</si>
  <si>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</si>
  <si>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</si>
  <si>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</si>
  <si>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</si>
  <si>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</si>
  <si>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</si>
  <si>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</si>
  <si>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</si>
  <si>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</si>
  <si>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</si>
  <si>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</si>
  <si>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</si>
  <si>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</si>
  <si>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</si>
  <si>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</si>
  <si>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</si>
  <si>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</si>
  <si>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</si>
  <si>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</si>
  <si>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</si>
  <si>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</si>
  <si>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</si>
  <si>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</si>
  <si>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</si>
  <si>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</si>
  <si>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</si>
  <si>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</si>
  <si>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</si>
  <si>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</si>
  <si>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</si>
  <si>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</si>
  <si>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</si>
  <si>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</si>
  <si>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</si>
  <si>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</si>
  <si>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</si>
  <si>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</si>
  <si>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</si>
  <si>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</si>
  <si>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</si>
  <si>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</si>
  <si>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</si>
  <si>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</si>
  <si>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</si>
  <si>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</si>
  <si>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</si>
  <si>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</si>
  <si>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</si>
  <si>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</si>
  <si>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</si>
  <si>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</si>
  <si>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</si>
  <si>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</si>
  <si>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</si>
  <si>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</si>
  <si>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</si>
  <si>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</si>
  <si>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</si>
  <si>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</si>
  <si>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</si>
  <si>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</si>
  <si>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</si>
  <si>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</si>
  <si>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</si>
  <si>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</si>
  <si>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</si>
  <si>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</si>
  <si>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</si>
  <si>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</si>
  <si>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</si>
  <si>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</si>
  <si>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</si>
  <si>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</si>
  <si>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</si>
  <si>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</si>
  <si>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</si>
  <si>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</si>
  <si>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</si>
  <si>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</si>
  <si>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</si>
  <si>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</si>
  <si>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</si>
  <si>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</si>
  <si>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</si>
  <si>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</si>
  <si>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</si>
  <si>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</si>
  <si>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</si>
  <si>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</si>
  <si>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</si>
  <si>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</si>
  <si>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</si>
  <si>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</si>
  <si>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</si>
  <si>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</si>
  <si>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</si>
  <si>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</si>
  <si>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</si>
  <si>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</si>
  <si>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</si>
  <si>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</si>
  <si>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</si>
  <si>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</si>
  <si>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</si>
  <si>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</si>
  <si>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</si>
  <si>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</si>
  <si>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</si>
  <si>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</si>
  <si>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</si>
  <si>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</si>
  <si>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</si>
  <si>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</si>
  <si>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</si>
  <si>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</si>
  <si>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</si>
  <si>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</si>
  <si>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</si>
  <si>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</si>
  <si>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</si>
  <si>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</si>
  <si>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</si>
  <si>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</si>
  <si>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</si>
  <si>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</si>
  <si>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</si>
  <si>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</si>
  <si>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</si>
  <si>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</si>
  <si>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</si>
  <si>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</si>
  <si>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</si>
  <si>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</si>
  <si>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</si>
  <si>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</si>
  <si>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</si>
  <si>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</si>
  <si>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</si>
  <si>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</si>
  <si>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</si>
  <si>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</si>
  <si>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</si>
  <si>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</si>
  <si>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</si>
  <si>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</si>
  <si>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</si>
  <si>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</si>
  <si>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</si>
  <si>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</si>
  <si>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</si>
  <si>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</si>
  <si>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</si>
  <si>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</si>
  <si>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</si>
  <si>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</si>
  <si>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</si>
  <si>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</si>
  <si>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</si>
  <si>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</si>
  <si>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</si>
  <si>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</si>
  <si>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</si>
  <si>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</si>
  <si>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</si>
  <si>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</si>
  <si>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</si>
  <si>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</si>
  <si>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</si>
  <si>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</si>
  <si>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</si>
  <si>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</si>
  <si>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</si>
  <si>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</si>
  <si>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</si>
  <si>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</si>
  <si>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</si>
  <si>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</si>
  <si>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</si>
  <si>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</si>
  <si>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</si>
  <si>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</si>
  <si>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</si>
  <si>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</si>
  <si>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</si>
  <si>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</si>
  <si>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</si>
  <si>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</si>
  <si>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</si>
  <si>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</si>
  <si>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</si>
  <si>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</si>
  <si>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</si>
  <si>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</si>
  <si>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</si>
  <si>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</si>
  <si>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</si>
  <si>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</si>
  <si>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</si>
  <si>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</si>
  <si>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</si>
  <si>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</si>
  <si>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</si>
  <si>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</si>
  <si>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</si>
  <si>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</si>
  <si>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</si>
  <si>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</si>
  <si>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</si>
  <si>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</si>
  <si>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</si>
  <si>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</si>
  <si>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</si>
  <si>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</si>
  <si>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</si>
  <si>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</si>
  <si>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</si>
  <si>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</si>
  <si>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</si>
  <si>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</si>
  <si>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</si>
  <si>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</si>
  <si>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</si>
  <si>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</si>
  <si>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</si>
  <si>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</si>
  <si>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</si>
  <si>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</si>
  <si>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</si>
  <si>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</si>
  <si>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</si>
  <si>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</si>
  <si>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</si>
  <si>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</si>
  <si>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</si>
  <si>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</si>
  <si>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</si>
  <si>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</si>
  <si>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</si>
  <si>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</si>
  <si>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</si>
  <si>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</si>
  <si>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</si>
  <si>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</si>
  <si>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</si>
  <si>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</si>
  <si>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</si>
  <si>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</si>
  <si>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</si>
  <si>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</si>
  <si>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</si>
  <si>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</si>
  <si>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</si>
  <si>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</si>
  <si>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</si>
  <si>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</si>
  <si>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</si>
  <si>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</si>
  <si>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</si>
  <si>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</si>
  <si>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</si>
  <si>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</si>
  <si>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</si>
  <si>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</si>
  <si>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</si>
  <si>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</si>
  <si>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</si>
  <si>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</si>
  <si>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</si>
  <si>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</si>
  <si>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</si>
  <si>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</si>
  <si>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</si>
  <si>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</si>
  <si>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</si>
  <si>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</si>
  <si>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</si>
  <si>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</si>
  <si>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</si>
  <si>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</si>
  <si>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</si>
  <si>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</si>
  <si>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</si>
  <si>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</si>
  <si>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</si>
  <si>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</si>
  <si>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</si>
  <si>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</si>
  <si>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</si>
  <si>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</si>
  <si>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</si>
  <si>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</si>
  <si>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</si>
  <si>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</si>
  <si>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</si>
  <si>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</si>
  <si>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</si>
  <si>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</si>
  <si>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</si>
  <si>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</si>
  <si>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</si>
  <si>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</si>
  <si>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</si>
  <si>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</si>
  <si>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</si>
  <si>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</si>
  <si>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</si>
  <si>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</si>
  <si>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</si>
  <si>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</si>
  <si>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</si>
  <si>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</si>
  <si>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</si>
  <si>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</si>
  <si>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</si>
  <si>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</si>
  <si>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</si>
  <si>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</si>
  <si>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</si>
  <si>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</si>
  <si>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</si>
  <si>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</si>
  <si>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</si>
  <si>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</si>
  <si>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</si>
  <si>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</si>
  <si>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</si>
  <si>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</si>
  <si>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</si>
  <si>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</si>
  <si>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</si>
  <si>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</si>
  <si>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</si>
  <si>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</si>
  <si>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</si>
  <si>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</si>
  <si>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</si>
  <si>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</si>
  <si>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</si>
  <si>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</si>
  <si>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</si>
  <si>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</si>
  <si>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</si>
  <si>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</si>
  <si>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</si>
  <si>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</si>
  <si>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</si>
  <si>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</si>
  <si>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</si>
  <si>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</si>
  <si>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</si>
  <si>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</si>
  <si>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</si>
  <si>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</si>
  <si>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</si>
  <si>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</si>
  <si>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</si>
  <si>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</si>
  <si>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</si>
  <si>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</si>
  <si>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</si>
  <si>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</si>
  <si>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</si>
  <si>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</si>
  <si>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</si>
  <si>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</si>
  <si>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</si>
  <si>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</si>
  <si>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</si>
  <si>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</si>
  <si>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</si>
  <si>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</si>
  <si>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</si>
  <si>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</si>
  <si>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</si>
  <si>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</si>
  <si>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</si>
  <si>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</si>
  <si>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</si>
  <si>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</si>
  <si>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</si>
  <si>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</si>
  <si>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</si>
  <si>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</si>
  <si>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</si>
  <si>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</si>
  <si>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</si>
  <si>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</si>
  <si>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</si>
  <si>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</si>
  <si>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</si>
  <si>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</si>
  <si>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</si>
  <si>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</si>
  <si>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</si>
  <si>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</si>
  <si>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</si>
  <si>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</si>
  <si>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</si>
  <si>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</si>
  <si>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</si>
  <si>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</si>
  <si>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</si>
  <si>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</si>
  <si>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</si>
  <si>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</si>
  <si>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</si>
  <si>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</si>
  <si>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</si>
  <si>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</si>
  <si>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</si>
  <si>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</si>
  <si>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</si>
  <si>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</si>
  <si>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</si>
  <si>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</si>
  <si>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</si>
  <si>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</si>
  <si>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</si>
  <si>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</si>
  <si>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</si>
  <si>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</si>
  <si>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</si>
  <si>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</si>
  <si>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</si>
  <si>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</si>
  <si>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</si>
  <si>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</si>
  <si>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</si>
  <si>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</si>
  <si>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</si>
  <si>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</si>
  <si>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</si>
  <si>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</si>
  <si>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</si>
  <si>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</si>
  <si>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</si>
  <si>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</si>
  <si>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</si>
  <si>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</si>
  <si>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</si>
  <si>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</si>
  <si>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</si>
  <si>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</si>
  <si>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</si>
  <si>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</si>
  <si>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</si>
  <si>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</si>
  <si>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</si>
  <si>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</si>
  <si>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</si>
  <si>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</si>
  <si>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</si>
  <si>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</si>
  <si>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</si>
  <si>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</si>
  <si>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</si>
  <si>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</si>
  <si>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</si>
  <si>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</si>
  <si>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</si>
  <si>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</si>
  <si>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</si>
  <si>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</si>
  <si>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</si>
  <si>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</si>
  <si>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</si>
  <si>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</si>
  <si>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</si>
  <si>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</si>
  <si>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</si>
  <si>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</si>
  <si>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</si>
  <si>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</si>
  <si>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</si>
  <si>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</si>
  <si>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</si>
  <si>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</si>
  <si>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</si>
  <si>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</si>
  <si>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</si>
  <si>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</si>
  <si>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</si>
  <si>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</si>
  <si>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</si>
  <si>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</si>
  <si>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</si>
  <si>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</si>
  <si>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</si>
  <si>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</si>
  <si>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</si>
  <si>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</si>
  <si>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</si>
  <si>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</si>
  <si>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</si>
  <si>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</si>
  <si>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</si>
  <si>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</si>
  <si>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</si>
  <si>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</si>
  <si>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</si>
  <si>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</si>
  <si>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</si>
  <si>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</si>
  <si>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</si>
  <si>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</si>
  <si>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</si>
  <si>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</si>
  <si>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</si>
  <si>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</si>
  <si>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</si>
  <si>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</si>
  <si>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</si>
  <si>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</si>
  <si>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</si>
  <si>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</si>
  <si>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</si>
  <si>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</si>
  <si>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</si>
  <si>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</si>
  <si>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</si>
  <si>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</si>
  <si>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</si>
  <si>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</si>
  <si>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</si>
  <si>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</si>
  <si>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</si>
  <si>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</si>
  <si>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</si>
  <si>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</si>
  <si>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</si>
  <si>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</si>
  <si>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</si>
  <si>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</si>
  <si>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</si>
  <si>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</si>
  <si>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</si>
  <si>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</si>
  <si>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</si>
  <si>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</si>
  <si>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</si>
  <si>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</si>
  <si>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</si>
  <si>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</si>
  <si>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</si>
  <si>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</si>
  <si>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</si>
  <si>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</si>
  <si>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</si>
  <si>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</si>
  <si>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</si>
  <si>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</si>
  <si>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</si>
  <si>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</si>
  <si>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</si>
  <si>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</si>
  <si>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</si>
  <si>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</si>
  <si>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</si>
  <si>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</si>
  <si>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</si>
  <si>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</si>
  <si>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</si>
  <si>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</si>
  <si>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</si>
  <si>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</si>
  <si>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</si>
  <si>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</si>
  <si>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</si>
  <si>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</si>
  <si>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</si>
  <si>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</si>
  <si>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</si>
  <si>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</si>
  <si>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</si>
  <si>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</si>
  <si>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</si>
  <si>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</si>
  <si>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</si>
  <si>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</si>
  <si>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</si>
  <si>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</si>
  <si>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</si>
  <si>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</si>
  <si>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</si>
  <si>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</si>
  <si>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</si>
  <si>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</si>
  <si>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</si>
  <si>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</si>
  <si>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</si>
  <si>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</si>
  <si>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</si>
  <si>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</si>
  <si>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</si>
  <si>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</si>
  <si>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</si>
  <si>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</si>
  <si>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</si>
  <si>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</si>
  <si>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</si>
  <si>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</si>
  <si>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</si>
  <si>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</si>
  <si>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</si>
  <si>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</si>
  <si>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</si>
  <si>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</si>
  <si>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</si>
  <si>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</si>
  <si>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</si>
  <si>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</si>
  <si>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</si>
  <si>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</si>
  <si>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</si>
  <si>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</si>
  <si>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</si>
  <si>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</si>
  <si>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</si>
  <si>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</si>
  <si>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</si>
  <si>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</si>
  <si>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</si>
  <si>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</si>
  <si>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</si>
  <si>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</si>
  <si>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</si>
  <si>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</si>
  <si>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</si>
  <si>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</si>
  <si>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</si>
  <si>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</si>
  <si>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</si>
  <si>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</si>
  <si>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</si>
  <si>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</si>
  <si>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</si>
  <si>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</si>
  <si>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</si>
  <si>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</si>
  <si>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</si>
  <si>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</si>
  <si>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</si>
  <si>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</si>
  <si>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</si>
  <si>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</si>
  <si>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</si>
  <si>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</si>
  <si>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</si>
  <si>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</si>
  <si>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</si>
  <si>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</si>
  <si>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</si>
  <si>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</si>
  <si>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</si>
  <si>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</si>
  <si>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</si>
  <si>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</si>
  <si>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</si>
  <si>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</si>
  <si>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</si>
  <si>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</si>
  <si>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</si>
  <si>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</si>
  <si>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</si>
  <si>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</si>
  <si>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</si>
  <si>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</si>
  <si>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</si>
  <si>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</si>
  <si>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</si>
  <si>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</si>
  <si>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</si>
  <si>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</si>
  <si>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</si>
  <si>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</si>
  <si>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</si>
  <si>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</si>
  <si>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</si>
  <si>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</si>
  <si>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</si>
  <si>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</si>
  <si>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</si>
  <si>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</si>
  <si>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</si>
  <si>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</si>
  <si>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</si>
  <si>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</si>
  <si>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</si>
  <si>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</si>
  <si>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</si>
  <si>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</si>
  <si>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</si>
  <si>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</si>
  <si>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</si>
  <si>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</si>
  <si>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</si>
  <si>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</si>
  <si>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</si>
  <si>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</si>
  <si>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</si>
  <si>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</si>
  <si>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</si>
  <si>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</si>
  <si>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</si>
  <si>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</si>
  <si>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</si>
  <si>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</si>
  <si>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</si>
  <si>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</si>
  <si>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</si>
  <si>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</si>
  <si>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</si>
  <si>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</si>
  <si>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</si>
  <si>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</si>
  <si>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</si>
  <si>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</si>
  <si>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</si>
  <si>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</si>
  <si>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</si>
  <si>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</si>
  <si>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</si>
  <si>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</si>
  <si>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</si>
  <si>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</si>
  <si>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</si>
  <si>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</si>
  <si>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</si>
  <si>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</si>
  <si>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</si>
  <si>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</si>
  <si>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</si>
  <si>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</si>
  <si>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</si>
  <si>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</si>
  <si>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</si>
  <si>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</si>
  <si>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</si>
  <si>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</si>
  <si>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</si>
  <si>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</si>
  <si>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</si>
  <si>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</si>
  <si>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</si>
  <si>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</si>
  <si>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</si>
  <si>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</si>
  <si>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</si>
  <si>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</si>
  <si>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</si>
  <si>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</si>
  <si>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</si>
  <si>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</si>
  <si>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</si>
  <si>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</si>
  <si>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</si>
  <si>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</si>
  <si>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</si>
  <si>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</si>
  <si>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</si>
  <si>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</si>
  <si>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</si>
  <si>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</si>
  <si>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</si>
  <si>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</si>
  <si>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</si>
  <si>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</si>
  <si>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</si>
  <si>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</si>
  <si>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</si>
  <si>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</si>
  <si>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</si>
  <si>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</si>
  <si>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</si>
  <si>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</si>
  <si>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</si>
  <si>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</si>
  <si>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</si>
  <si>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</si>
  <si>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</si>
  <si>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</si>
  <si>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</si>
  <si>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</si>
  <si>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</si>
  <si>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</si>
  <si>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</si>
  <si>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</si>
  <si>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</si>
  <si>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</si>
  <si>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</si>
  <si>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</si>
  <si>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</si>
  <si>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</si>
  <si>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</si>
  <si>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</si>
  <si>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</si>
  <si>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</si>
  <si>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</si>
  <si>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</si>
  <si>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</si>
  <si>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</si>
  <si>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</si>
  <si>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</si>
  <si>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</si>
  <si>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</si>
  <si>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</si>
  <si>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</si>
  <si>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</si>
  <si>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</si>
  <si>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</si>
  <si>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</si>
  <si>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</si>
  <si>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</si>
  <si>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</si>
  <si>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</si>
  <si>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</si>
  <si>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</si>
  <si>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</si>
  <si>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</si>
  <si>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</si>
  <si>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</si>
  <si>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</si>
  <si>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</si>
  <si>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</si>
  <si>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</si>
  <si>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</si>
  <si>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</si>
  <si>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</si>
  <si>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</si>
  <si>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</si>
  <si>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</si>
  <si>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</si>
  <si>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</si>
  <si>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</si>
  <si>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</si>
  <si>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</si>
  <si>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</si>
  <si>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</si>
  <si>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</si>
  <si>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</si>
  <si>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</si>
  <si>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</si>
  <si>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</si>
  <si>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</si>
  <si>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</si>
  <si>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</si>
  <si>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</si>
  <si>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</si>
  <si>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</si>
  <si>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</si>
  <si>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</si>
  <si>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</si>
  <si>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</si>
  <si>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</si>
  <si>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</si>
  <si>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</si>
  <si>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</si>
  <si>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</si>
  <si>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</si>
  <si>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</si>
  <si>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</si>
  <si>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</si>
  <si>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</si>
  <si>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</si>
  <si>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</si>
  <si>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</si>
  <si>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</si>
  <si>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</si>
  <si>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</si>
  <si>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</si>
  <si>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</si>
  <si>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</si>
  <si>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</si>
  <si>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</si>
  <si>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</si>
  <si>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</si>
  <si>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</si>
  <si>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</si>
  <si>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</si>
  <si>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</si>
  <si>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</si>
  <si>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</si>
  <si>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</si>
  <si>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</si>
  <si>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</si>
  <si>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</si>
  <si>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</si>
  <si>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</si>
  <si>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</si>
  <si>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</si>
  <si>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</si>
  <si>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</si>
  <si>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</si>
  <si>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</si>
  <si>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</si>
  <si>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</si>
  <si>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</si>
  <si>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</si>
  <si>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</si>
  <si>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</si>
  <si>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</si>
  <si>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</si>
  <si>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</si>
  <si>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</si>
  <si>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</si>
  <si>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</si>
  <si>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</si>
  <si>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</si>
  <si>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</si>
  <si>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</si>
  <si>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</si>
  <si>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</si>
  <si>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</si>
  <si>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</si>
  <si>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</si>
  <si>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</si>
  <si>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</si>
  <si>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</si>
  <si>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</si>
  <si>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</si>
  <si>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</si>
  <si>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</si>
  <si>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</si>
  <si>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</si>
  <si>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</si>
  <si>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</si>
  <si>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</si>
  <si>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</si>
  <si>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</si>
  <si>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</si>
  <si>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</si>
  <si>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</si>
  <si>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</si>
  <si>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</si>
  <si>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</si>
  <si>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</si>
  <si>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</si>
  <si>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</si>
  <si>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</si>
  <si>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</si>
  <si>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</si>
  <si>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</si>
  <si>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</si>
  <si>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</si>
  <si>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</si>
  <si>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</si>
  <si>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</si>
  <si>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</si>
  <si>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</si>
  <si>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</si>
  <si>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</si>
  <si>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</si>
  <si>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</si>
  <si>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</si>
  <si>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</si>
  <si>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</si>
  <si>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</si>
  <si>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</si>
  <si>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</si>
  <si>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</si>
  <si>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</si>
  <si>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</si>
  <si>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</si>
  <si>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</si>
  <si>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</si>
  <si>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</si>
  <si>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</si>
  <si>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</si>
  <si>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</si>
  <si>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</si>
  <si>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</si>
  <si>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</si>
  <si>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</si>
  <si>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</si>
  <si>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</si>
  <si>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</si>
  <si>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</si>
  <si>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</si>
  <si>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</si>
  <si>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</si>
  <si>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</si>
  <si>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</si>
  <si>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</si>
  <si>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</si>
  <si>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</si>
  <si>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</si>
  <si>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</si>
  <si>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</si>
  <si>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</si>
  <si>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</si>
  <si>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</si>
  <si>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</si>
  <si>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</si>
  <si>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</si>
  <si>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</si>
  <si>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</si>
  <si>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</si>
  <si>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</si>
  <si>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</si>
  <si>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</si>
  <si>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</si>
  <si>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</si>
  <si>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</si>
  <si>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</si>
  <si>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</si>
  <si>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</si>
  <si>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</si>
  <si>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</si>
  <si>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</si>
  <si>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</si>
  <si>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</si>
  <si>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</si>
  <si>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</si>
  <si>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</si>
  <si>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</si>
  <si>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</si>
  <si>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</si>
  <si>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</si>
  <si>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</si>
  <si>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</si>
  <si>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</si>
  <si>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</si>
  <si>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</si>
  <si>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</si>
  <si>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</si>
  <si>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</si>
  <si>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</si>
  <si>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</si>
  <si>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</si>
  <si>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</si>
  <si>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</si>
  <si>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</si>
  <si>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</si>
  <si>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</si>
  <si>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</si>
  <si>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</si>
  <si>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</si>
  <si>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</si>
  <si>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</si>
  <si>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</si>
  <si>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</si>
  <si>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</si>
  <si>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</si>
  <si>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</si>
  <si>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</si>
  <si>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</si>
  <si>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</si>
  <si>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</si>
  <si>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</si>
  <si>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</si>
  <si>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</si>
  <si>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</si>
  <si>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</si>
  <si>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</si>
  <si>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</si>
  <si>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</si>
  <si>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</si>
  <si>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</si>
  <si>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</si>
  <si>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</si>
  <si>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</si>
  <si>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</si>
  <si>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</si>
  <si>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</si>
  <si>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</si>
  <si>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</si>
  <si>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</si>
  <si>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</si>
  <si>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</si>
  <si>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</si>
  <si>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</si>
  <si>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</si>
  <si>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</si>
  <si>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</si>
  <si>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</si>
  <si>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</si>
  <si>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</si>
  <si>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</si>
  <si>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</si>
  <si>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</si>
  <si>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</si>
  <si>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</si>
  <si>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</si>
  <si>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</si>
  <si>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</si>
  <si>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</si>
  <si>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</si>
  <si>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</si>
  <si>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</si>
  <si>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</si>
  <si>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</si>
  <si>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</si>
  <si>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</si>
  <si>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</si>
  <si>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</si>
  <si>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</si>
  <si>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</si>
  <si>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</si>
  <si>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</si>
  <si>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</si>
  <si>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</si>
  <si>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</si>
  <si>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</si>
  <si>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</si>
  <si>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</si>
  <si>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</si>
  <si>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</si>
  <si>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</si>
  <si>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</si>
  <si>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</si>
  <si>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</si>
  <si>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</si>
  <si>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</si>
  <si>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</si>
  <si>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</si>
  <si>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</si>
  <si>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</si>
  <si>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</si>
  <si>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</si>
  <si>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</si>
  <si>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</si>
  <si>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</si>
  <si>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</si>
  <si>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</si>
  <si>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</si>
  <si>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</si>
  <si>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</si>
  <si>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</si>
  <si>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</si>
  <si>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</si>
  <si>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</si>
  <si>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</si>
  <si>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</si>
  <si>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</si>
  <si>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</si>
  <si>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</si>
  <si>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</si>
  <si>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</si>
  <si>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</si>
  <si>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</si>
  <si>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</si>
  <si>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</si>
  <si>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</si>
  <si>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</si>
  <si>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</si>
  <si>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</si>
  <si>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</si>
  <si>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</si>
  <si>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</si>
  <si>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</si>
  <si>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</si>
  <si>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</si>
  <si>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</si>
  <si>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</si>
  <si>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</si>
  <si>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</si>
  <si>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</si>
  <si>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</si>
  <si>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</si>
  <si>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</si>
  <si>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</si>
  <si>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</si>
  <si>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</si>
  <si>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</si>
  <si>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</si>
  <si>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</si>
  <si>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</si>
  <si>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</si>
  <si>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</si>
  <si>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</si>
  <si>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</si>
  <si>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</si>
  <si>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</si>
  <si>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</si>
  <si>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</si>
  <si>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</si>
  <si>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</si>
  <si>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</si>
  <si>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</si>
  <si>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</si>
  <si>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</si>
  <si>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</si>
  <si>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</si>
  <si>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</si>
  <si>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</si>
  <si>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</si>
  <si>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</si>
  <si>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</si>
  <si>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</si>
  <si>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</si>
  <si>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</si>
  <si>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</si>
  <si>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</si>
  <si>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</si>
  <si>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</si>
  <si>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</si>
  <si>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</si>
  <si>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</si>
  <si>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</si>
  <si>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</si>
  <si>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</si>
  <si>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</si>
  <si>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</si>
  <si>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</si>
  <si>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</si>
  <si>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</si>
  <si>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</si>
  <si>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</si>
  <si>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</si>
  <si>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</si>
  <si>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</si>
  <si>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</si>
  <si>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</si>
  <si>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</si>
  <si>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</si>
  <si>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</si>
  <si>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</si>
  <si>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</si>
  <si>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</si>
  <si>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</si>
  <si>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</si>
  <si>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</si>
  <si>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</si>
  <si>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</si>
  <si>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</si>
  <si>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</si>
  <si>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</si>
  <si>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</si>
  <si>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</si>
  <si>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</si>
  <si>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</si>
  <si>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</si>
  <si>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</si>
  <si>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</si>
  <si>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</si>
  <si>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</si>
  <si>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</si>
  <si>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</si>
  <si>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</si>
  <si>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</si>
  <si>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</si>
  <si>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</si>
  <si>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</si>
  <si>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</si>
  <si>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</si>
  <si>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</si>
  <si>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</si>
  <si>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</si>
  <si>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</si>
  <si>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</si>
  <si>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</si>
  <si>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</si>
  <si>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</si>
  <si>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</si>
  <si>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</si>
  <si>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</si>
  <si>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</si>
  <si>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</si>
  <si>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</si>
  <si>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</si>
  <si>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</si>
  <si>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</si>
  <si>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</si>
  <si>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</si>
  <si>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</si>
  <si>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</si>
  <si>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</si>
  <si>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</si>
  <si>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</si>
  <si>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</si>
  <si>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</si>
  <si>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</si>
  <si>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</si>
  <si>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</si>
  <si>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</si>
  <si>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</si>
  <si>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</si>
  <si>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</si>
  <si>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</si>
  <si>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</si>
  <si>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</si>
  <si>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</si>
  <si>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</si>
  <si>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</si>
  <si>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</si>
  <si>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</si>
  <si>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</si>
  <si>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</si>
  <si>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</si>
  <si>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</si>
  <si>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</si>
  <si>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</si>
  <si>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</si>
  <si>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</si>
  <si>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</si>
  <si>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</si>
  <si>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</si>
  <si>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</si>
  <si>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</si>
  <si>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</si>
  <si>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</si>
  <si>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</si>
  <si>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</si>
  <si>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</si>
  <si>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</si>
  <si>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</si>
  <si>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</si>
  <si>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</si>
  <si>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</si>
  <si>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</si>
  <si>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</si>
  <si>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</si>
  <si>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</si>
  <si>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</si>
  <si>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</si>
  <si>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</si>
  <si>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</si>
  <si>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</si>
  <si>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</si>
  <si>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</si>
  <si>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</si>
  <si>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</si>
  <si>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</si>
  <si>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</si>
  <si>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</si>
  <si>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</si>
  <si>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</si>
  <si>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</si>
  <si>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</si>
  <si>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</si>
  <si>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</si>
  <si>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</si>
  <si>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</si>
  <si>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</si>
  <si>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</si>
  <si>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</si>
  <si>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</si>
  <si>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</si>
  <si>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</si>
  <si>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</si>
  <si>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</si>
  <si>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</si>
  <si>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</si>
  <si>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</si>
  <si>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</si>
  <si>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</si>
  <si>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</si>
  <si>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</si>
  <si>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</si>
  <si>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</si>
  <si>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</si>
  <si>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</si>
  <si>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</si>
  <si>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</si>
  <si>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</si>
  <si>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</si>
  <si>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</si>
  <si>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</si>
  <si>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</si>
  <si>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</si>
  <si>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</si>
  <si>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</si>
  <si>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</si>
  <si>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</si>
  <si>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</si>
  <si>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</si>
  <si>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</si>
  <si>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</si>
  <si>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</si>
  <si>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</si>
  <si>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</si>
  <si>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</si>
  <si>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</si>
  <si>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</si>
  <si>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</si>
  <si>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</si>
  <si>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</si>
  <si>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</si>
  <si>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</si>
  <si>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</si>
  <si>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</si>
  <si>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</si>
  <si>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</si>
  <si>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</si>
  <si>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</si>
  <si>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</si>
  <si>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</si>
  <si>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</si>
  <si>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</si>
  <si>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</si>
  <si>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</si>
  <si>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</si>
  <si>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</si>
  <si>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</si>
  <si>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</si>
  <si>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</si>
  <si>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</si>
  <si>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</si>
  <si>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</si>
  <si>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</si>
  <si>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</si>
  <si>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</si>
  <si>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</si>
  <si>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</si>
  <si>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</si>
  <si>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</si>
  <si>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</si>
  <si>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</si>
  <si>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</si>
  <si>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</si>
  <si>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</si>
  <si>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</si>
  <si>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</si>
  <si>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</si>
  <si>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</si>
  <si>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</si>
  <si>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</si>
  <si>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</si>
  <si>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</si>
  <si>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</si>
  <si>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</si>
  <si>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</si>
  <si>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</si>
  <si>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</si>
  <si>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</si>
  <si>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</si>
  <si>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</si>
  <si>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</si>
  <si>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</si>
  <si>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</si>
  <si>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</si>
  <si>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</si>
  <si>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</si>
  <si>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</si>
  <si>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</si>
  <si>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</si>
  <si>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</si>
  <si>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</si>
  <si>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</si>
  <si>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</si>
  <si>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</si>
  <si>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</si>
  <si>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</si>
  <si>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</si>
  <si>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</si>
  <si>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</si>
  <si>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</si>
  <si>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</si>
  <si>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</si>
  <si>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</si>
  <si>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</si>
  <si>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</si>
  <si>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</si>
  <si>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</si>
  <si>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</si>
  <si>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</si>
  <si>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</si>
  <si>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</si>
  <si>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</si>
  <si>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</si>
  <si>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</si>
  <si>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</si>
  <si>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</si>
  <si>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</si>
  <si>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</si>
  <si>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</si>
  <si>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</si>
  <si>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</si>
  <si>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</si>
  <si>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</si>
  <si>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</si>
  <si>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</si>
  <si>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</si>
  <si>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</si>
  <si>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</si>
  <si>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</si>
  <si>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</si>
  <si>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</si>
  <si>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</si>
  <si>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</si>
  <si>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</si>
  <si>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</si>
  <si>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</si>
  <si>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</si>
  <si>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</si>
  <si>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</si>
  <si>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</si>
  <si>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</si>
  <si>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</si>
  <si>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</si>
  <si>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</si>
  <si>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</si>
  <si>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</si>
  <si>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</si>
  <si>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</si>
  <si>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</si>
  <si>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</si>
  <si>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</si>
  <si>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</si>
  <si>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</si>
  <si>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</si>
  <si>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</si>
  <si>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</si>
  <si>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</si>
  <si>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</si>
  <si>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</si>
  <si>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</si>
  <si>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</si>
  <si>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</si>
  <si>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</si>
  <si>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</si>
  <si>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</si>
  <si>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</si>
  <si>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</si>
  <si>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</si>
  <si>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</si>
  <si>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</si>
  <si>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</si>
  <si>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</si>
  <si>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</si>
  <si>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</si>
  <si>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</si>
  <si>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</si>
  <si>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</si>
  <si>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</si>
  <si>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</si>
  <si>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</si>
  <si>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</si>
  <si>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</si>
  <si>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</si>
  <si>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</si>
  <si>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</si>
  <si>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</si>
  <si>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</si>
  <si>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</si>
  <si>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</si>
  <si>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</si>
  <si>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</si>
  <si>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</si>
  <si>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</si>
  <si>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</si>
  <si>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</si>
  <si>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</si>
  <si>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</si>
  <si>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</si>
  <si>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</si>
  <si>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</si>
  <si>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</si>
  <si>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</si>
  <si>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</si>
  <si>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</si>
  <si>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</si>
  <si>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</si>
  <si>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</si>
  <si>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</si>
  <si>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</si>
  <si>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</si>
  <si>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</si>
  <si>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</si>
  <si>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</si>
  <si>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</si>
  <si>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</si>
  <si>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</si>
  <si>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</si>
  <si>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</si>
  <si>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</si>
  <si>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</si>
  <si>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</si>
  <si>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</si>
  <si>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</si>
  <si>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</si>
  <si>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</si>
  <si>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</si>
  <si>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</si>
  <si>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</si>
  <si>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</si>
  <si>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</si>
  <si>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</si>
  <si>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</si>
  <si>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</si>
  <si>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</si>
  <si>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</si>
  <si>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</si>
  <si>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</si>
  <si>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</si>
  <si>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</si>
  <si>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</si>
  <si>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</si>
  <si>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</si>
  <si>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</si>
  <si>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</si>
  <si>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</si>
  <si>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</si>
  <si>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</si>
  <si>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</si>
  <si>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</si>
  <si>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</si>
  <si>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</si>
  <si>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</si>
  <si>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</si>
  <si>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</si>
  <si>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</si>
  <si>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</si>
  <si>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</si>
  <si>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</si>
  <si>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</si>
  <si>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</si>
  <si>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</si>
  <si>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</si>
  <si>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</si>
  <si>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</si>
  <si>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</si>
  <si>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</si>
  <si>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</si>
  <si>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</si>
  <si>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</si>
  <si>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</si>
  <si>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</si>
  <si>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</si>
  <si>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</si>
  <si>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</si>
  <si>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</si>
  <si>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</si>
  <si>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</si>
  <si>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</si>
  <si>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</si>
  <si>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</si>
  <si>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</si>
  <si>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</si>
  <si>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</si>
  <si>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</si>
  <si>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</si>
  <si>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</si>
  <si>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</si>
  <si>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</si>
  <si>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</si>
  <si>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</si>
  <si>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</si>
  <si>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</si>
  <si>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</si>
  <si>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</si>
  <si>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</si>
  <si>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</si>
  <si>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</si>
  <si>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</si>
  <si>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</si>
  <si>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</si>
  <si>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</si>
  <si>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</si>
  <si>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</si>
  <si>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</si>
  <si>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</si>
  <si>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</si>
  <si>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</si>
  <si>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</si>
  <si>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</si>
  <si>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</si>
  <si>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</si>
  <si>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</si>
  <si>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</si>
  <si>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</si>
  <si>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</si>
  <si>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</si>
  <si>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</si>
  <si>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</si>
  <si>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</si>
  <si>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</si>
  <si>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</si>
  <si>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</si>
  <si>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</si>
  <si>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</si>
  <si>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</si>
  <si>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</si>
  <si>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</si>
  <si>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</si>
  <si>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</si>
  <si>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</si>
  <si>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</si>
  <si>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</si>
  <si>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</si>
  <si>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</si>
  <si>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</si>
  <si>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</si>
  <si>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</si>
  <si>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</si>
  <si>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</si>
  <si>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</si>
  <si>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</si>
  <si>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</si>
  <si>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</si>
  <si>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</si>
  <si>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</si>
  <si>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</si>
  <si>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</si>
  <si>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</si>
  <si>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</si>
  <si>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</si>
  <si>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</si>
  <si>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</si>
  <si>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</si>
  <si>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</si>
  <si>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</si>
  <si>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</si>
  <si>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</si>
  <si>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</si>
  <si>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</si>
  <si>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</si>
  <si>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</si>
  <si>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</si>
  <si>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</si>
  <si>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</si>
  <si>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</si>
  <si>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</si>
  <si>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</si>
  <si>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</si>
  <si>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</si>
  <si>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</si>
  <si>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</si>
  <si>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</si>
  <si>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</si>
  <si>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</si>
  <si>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</si>
  <si>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</si>
  <si>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</si>
  <si>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</si>
  <si>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</si>
  <si>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</si>
  <si>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</si>
  <si>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</si>
  <si>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</si>
  <si>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</si>
  <si>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</si>
  <si>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</si>
  <si>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</si>
  <si>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</si>
  <si>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</si>
  <si>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</si>
  <si>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</si>
  <si>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</si>
  <si>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</si>
  <si>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</si>
  <si>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</si>
  <si>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</si>
  <si>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</si>
  <si>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</si>
  <si>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</si>
  <si>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</si>
  <si>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</si>
  <si>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</si>
  <si>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</si>
  <si>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</si>
  <si>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</si>
  <si>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</si>
  <si>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</si>
  <si>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</si>
  <si>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</si>
  <si>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</si>
  <si>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</si>
  <si>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</si>
  <si>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</si>
  <si>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</si>
  <si>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</si>
  <si>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</si>
  <si>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</si>
  <si>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</si>
  <si>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</si>
  <si>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</si>
  <si>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</si>
  <si>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</si>
  <si>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</si>
  <si>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</si>
  <si>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</si>
  <si>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</si>
  <si>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</si>
  <si>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</si>
  <si>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</si>
  <si>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</si>
  <si>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</si>
  <si>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</si>
  <si>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</si>
  <si>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</si>
  <si>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</si>
  <si>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</si>
  <si>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</si>
  <si>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</si>
  <si>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</si>
  <si>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</si>
  <si>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</si>
  <si>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</si>
  <si>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</si>
  <si>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</si>
  <si>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</si>
  <si>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</si>
  <si>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</si>
  <si>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</si>
  <si>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</si>
  <si>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</si>
  <si>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</si>
  <si>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</si>
  <si>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</si>
  <si>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</si>
  <si>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</si>
  <si>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</si>
  <si>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</si>
  <si>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</si>
  <si>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</si>
  <si>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</si>
  <si>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</si>
  <si>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</si>
  <si>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</si>
  <si>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</si>
  <si>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</si>
  <si>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</si>
  <si>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</si>
  <si>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</si>
  <si>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</si>
  <si>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</si>
  <si>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</si>
  <si>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</si>
  <si>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</si>
  <si>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</si>
  <si>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</si>
  <si>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</si>
  <si>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</si>
  <si>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</si>
  <si>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</si>
  <si>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</si>
  <si>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</si>
  <si>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</si>
  <si>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</si>
  <si>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</si>
  <si>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</si>
  <si>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</si>
  <si>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</si>
  <si>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</si>
  <si>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</si>
  <si>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</si>
  <si>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</si>
  <si>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</si>
  <si>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</si>
  <si>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</si>
  <si>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</si>
  <si>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</si>
  <si>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</si>
  <si>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</si>
  <si>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</si>
  <si>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</si>
  <si>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</si>
  <si>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</si>
  <si>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</si>
  <si>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</si>
  <si>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</si>
  <si>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</si>
  <si>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</si>
  <si>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</si>
  <si>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</si>
  <si>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</si>
  <si>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</si>
  <si>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</si>
  <si>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</si>
  <si>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</si>
  <si>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</si>
  <si>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</si>
  <si>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</si>
  <si>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</si>
  <si>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</si>
  <si>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</si>
  <si>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</si>
  <si>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</si>
  <si>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</si>
  <si>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</si>
  <si>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</si>
  <si>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</si>
  <si>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</si>
  <si>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</si>
  <si>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</si>
  <si>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</si>
  <si>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</si>
  <si>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</si>
  <si>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</si>
  <si>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</si>
  <si>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</si>
  <si>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</si>
  <si>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</si>
  <si>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</si>
  <si>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</si>
  <si>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</si>
  <si>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</si>
  <si>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</si>
  <si>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</si>
  <si>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</si>
  <si>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</si>
  <si>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</si>
  <si>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</si>
  <si>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</si>
  <si>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</si>
  <si>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</si>
  <si>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</si>
  <si>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</si>
  <si>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</si>
  <si>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</si>
  <si>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</si>
  <si>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</si>
  <si>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</si>
  <si>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</si>
  <si>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</si>
  <si>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</si>
  <si>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</si>
  <si>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</si>
  <si>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</si>
  <si>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</si>
  <si>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</si>
  <si>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</si>
  <si>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</si>
  <si>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</si>
  <si>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</si>
  <si>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</si>
  <si>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</si>
  <si>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</si>
  <si>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</si>
  <si>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</si>
  <si>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</si>
  <si>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</si>
  <si>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</si>
  <si>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</si>
  <si>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</si>
  <si>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</si>
  <si>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</si>
  <si>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</si>
  <si>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</si>
  <si>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</si>
  <si>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</si>
  <si>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</si>
  <si>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</si>
  <si>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</si>
  <si>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</si>
  <si>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</si>
  <si>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</si>
  <si>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</si>
  <si>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</si>
  <si>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</si>
  <si>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</si>
  <si>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</si>
  <si>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</si>
  <si>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</si>
  <si>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</si>
  <si>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</si>
  <si>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</si>
  <si>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</si>
  <si>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</si>
  <si>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</si>
  <si>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</si>
  <si>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</si>
  <si>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</si>
  <si>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</si>
  <si>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</si>
  <si>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</si>
  <si>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</si>
  <si>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</si>
  <si>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</si>
  <si>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</si>
  <si>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</si>
  <si>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</si>
  <si>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</si>
  <si>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</si>
  <si>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</si>
  <si>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</si>
  <si>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</si>
  <si>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</si>
  <si>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</si>
  <si>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</si>
  <si>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</si>
  <si>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</si>
  <si>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</si>
  <si>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</si>
  <si>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</si>
  <si>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</si>
  <si>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</si>
  <si>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</si>
  <si>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</si>
  <si>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</si>
  <si>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</si>
  <si>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</si>
  <si>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</si>
  <si>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</si>
  <si>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</si>
  <si>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</si>
  <si>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</si>
  <si>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</si>
  <si>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</si>
  <si>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</si>
  <si>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</si>
  <si>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</si>
  <si>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</si>
  <si>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</si>
  <si>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</si>
  <si>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</si>
  <si>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</si>
  <si>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</si>
  <si>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</si>
  <si>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</si>
  <si>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</si>
  <si>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</si>
  <si>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</si>
  <si>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</si>
  <si>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</si>
  <si>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</si>
  <si>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</si>
  <si>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</si>
  <si>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</si>
  <si>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</si>
  <si>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</si>
  <si>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</si>
  <si>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</si>
  <si>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</si>
  <si>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</si>
  <si>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</si>
  <si>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</si>
  <si>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</si>
  <si>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</si>
  <si>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</si>
  <si>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</si>
  <si>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</si>
  <si>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</si>
  <si>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</si>
  <si>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</si>
  <si>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</si>
  <si>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</si>
  <si>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</si>
  <si>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</si>
  <si>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</si>
  <si>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</si>
  <si>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</si>
  <si>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</si>
  <si>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</si>
  <si>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</si>
  <si>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</si>
  <si>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</si>
  <si>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</si>
  <si>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</si>
  <si>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</si>
  <si>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</si>
  <si>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</si>
  <si>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</si>
  <si>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</si>
  <si>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</si>
  <si>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</si>
  <si>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</si>
  <si>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</si>
  <si>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</si>
  <si>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</si>
  <si>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</si>
  <si>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</si>
  <si>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</si>
  <si>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</si>
  <si>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</si>
  <si>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</si>
  <si>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</si>
  <si>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</si>
  <si>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</si>
  <si>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</si>
  <si>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</si>
  <si>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</si>
  <si>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</si>
  <si>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</si>
  <si>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</si>
  <si>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</si>
  <si>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</si>
  <si>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</si>
  <si>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</si>
  <si>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</si>
  <si>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</si>
  <si>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</si>
  <si>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</si>
  <si>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</si>
  <si>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</si>
  <si>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</si>
  <si>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</si>
  <si>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</si>
  <si>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</si>
  <si>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</si>
  <si>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</si>
  <si>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</si>
  <si>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</si>
  <si>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</si>
  <si>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</si>
  <si>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</si>
  <si>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</si>
  <si>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</si>
  <si>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</si>
  <si>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</si>
  <si>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</si>
  <si>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</si>
  <si>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</si>
  <si>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</si>
  <si>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</si>
  <si>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</si>
  <si>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</si>
  <si>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</si>
  <si>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</si>
  <si>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</si>
  <si>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</si>
  <si>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</si>
  <si>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</si>
  <si>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</si>
  <si>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</si>
  <si>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</si>
  <si>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</si>
  <si>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</si>
  <si>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</si>
  <si>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</si>
  <si>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</si>
  <si>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</si>
  <si>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</si>
  <si>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</si>
  <si>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</si>
  <si>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</si>
  <si>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</si>
  <si>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</si>
  <si>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</si>
  <si>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</si>
  <si>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</si>
  <si>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</si>
  <si>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</si>
  <si>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</si>
  <si>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</si>
  <si>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</si>
  <si>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</si>
  <si>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</si>
  <si>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</si>
  <si>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</si>
  <si>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</si>
  <si>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</si>
  <si>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</si>
  <si>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</si>
  <si>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</si>
  <si>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</si>
  <si>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</si>
  <si>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</si>
  <si>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</si>
  <si>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</si>
  <si>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</si>
  <si>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</si>
  <si>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</si>
  <si>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</si>
  <si>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</si>
  <si>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</si>
  <si>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</si>
  <si>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</si>
  <si>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</si>
  <si>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</si>
  <si>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</si>
  <si>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</si>
  <si>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</si>
  <si>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</si>
  <si>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</si>
  <si>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</si>
  <si>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</si>
  <si>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</si>
  <si>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</si>
  <si>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</si>
  <si>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</si>
  <si>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</si>
  <si>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</si>
  <si>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</si>
  <si>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</si>
  <si>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</si>
  <si>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</si>
  <si>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</si>
  <si>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</si>
  <si>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</si>
  <si>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</si>
  <si>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</si>
  <si>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</si>
  <si>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</si>
  <si>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</si>
  <si>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</si>
  <si>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</si>
  <si>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</si>
  <si>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</si>
  <si>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</si>
  <si>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</si>
  <si>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</si>
  <si>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</si>
  <si>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</si>
  <si>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</si>
  <si>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</si>
  <si>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</si>
  <si>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</si>
  <si>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</si>
  <si>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</si>
  <si>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</si>
  <si>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</si>
  <si>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</si>
  <si>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</si>
  <si>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</si>
  <si>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</si>
  <si>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</si>
  <si>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</si>
  <si>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</si>
  <si>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</si>
  <si>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</si>
  <si>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</si>
  <si>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</si>
  <si>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</si>
  <si>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</si>
  <si>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</si>
  <si>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</si>
  <si>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</si>
  <si>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</si>
  <si>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</si>
  <si>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</si>
  <si>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</si>
  <si>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</si>
  <si>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</si>
  <si>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</si>
  <si>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</si>
  <si>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</si>
  <si>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</si>
  <si>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</si>
  <si>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</si>
  <si>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</si>
  <si>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</si>
  <si>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</si>
  <si>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</si>
  <si>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</si>
  <si>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</si>
  <si>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</si>
  <si>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</si>
  <si>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</si>
  <si>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</si>
  <si>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</si>
  <si>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</si>
  <si>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</si>
  <si>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</si>
  <si>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</si>
  <si>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</si>
  <si>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</si>
  <si>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</si>
  <si>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</si>
  <si>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</si>
  <si>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</si>
  <si>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</si>
  <si>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</si>
  <si>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</si>
  <si>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</si>
  <si>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</si>
  <si>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</si>
  <si>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</si>
  <si>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</si>
  <si>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</si>
  <si>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</si>
  <si>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</si>
  <si>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</si>
  <si>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</si>
  <si>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</si>
  <si>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</si>
  <si>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</si>
  <si>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</si>
  <si>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</si>
  <si>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</si>
  <si>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</si>
  <si>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</si>
  <si>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</si>
  <si>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</si>
  <si>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</si>
  <si>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</si>
  <si>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</si>
  <si>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</si>
  <si>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</si>
  <si>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</si>
  <si>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</si>
  <si>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</si>
  <si>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</si>
  <si>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</si>
  <si>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</si>
  <si>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</si>
  <si>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</si>
  <si>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</si>
  <si>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</si>
  <si>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</si>
  <si>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</si>
  <si>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</si>
  <si>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</si>
  <si>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</si>
  <si>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</si>
  <si>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</si>
  <si>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</si>
  <si>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</si>
  <si>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</si>
  <si>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</si>
  <si>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</si>
  <si>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</si>
  <si>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</si>
  <si>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</si>
  <si>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</si>
  <si>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</si>
  <si>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</si>
  <si>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</si>
  <si>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</si>
  <si>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</si>
  <si>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</si>
  <si>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</si>
  <si>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</si>
  <si>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</si>
  <si>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</si>
  <si>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</si>
  <si>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</si>
  <si>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</si>
  <si>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</si>
  <si>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</si>
  <si>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</si>
  <si>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</si>
  <si>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</si>
  <si>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</si>
  <si>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</si>
  <si>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</si>
  <si>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</si>
  <si>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</si>
  <si>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</si>
  <si>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</si>
  <si>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</si>
  <si>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</si>
  <si>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</si>
  <si>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</si>
  <si>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</si>
  <si>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</si>
  <si>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</si>
  <si>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</si>
  <si>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</si>
  <si>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</si>
  <si>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</si>
  <si>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</si>
  <si>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</si>
  <si>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</si>
  <si>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</si>
  <si>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</si>
  <si>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</si>
  <si>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</si>
  <si>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</si>
  <si>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</si>
  <si>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</si>
  <si>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</si>
  <si>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</si>
  <si>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</si>
  <si>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</si>
  <si>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</si>
  <si>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</si>
  <si>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</si>
  <si>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</si>
  <si>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</si>
  <si>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</si>
  <si>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</si>
  <si>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</si>
  <si>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</si>
  <si>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</si>
  <si>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</si>
  <si>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</si>
  <si>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</si>
  <si>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</si>
  <si>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</si>
  <si>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</si>
  <si>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</si>
  <si>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</si>
  <si>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</si>
  <si>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</si>
  <si>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</si>
  <si>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</si>
  <si>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</si>
  <si>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</si>
  <si>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</si>
  <si>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</si>
  <si>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</si>
  <si>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</si>
  <si>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</si>
  <si>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</si>
  <si>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</si>
  <si>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</si>
  <si>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</si>
  <si>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</si>
  <si>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</si>
  <si>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</si>
  <si>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</si>
  <si>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</si>
  <si>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</si>
  <si>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</si>
  <si>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</si>
  <si>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</si>
  <si>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</si>
  <si>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</si>
  <si>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</si>
  <si>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</si>
  <si>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</si>
  <si>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</si>
  <si>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</si>
  <si>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</si>
  <si>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</si>
  <si>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</si>
  <si>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</si>
  <si>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</si>
  <si>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</si>
  <si>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</si>
  <si>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</si>
  <si>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</si>
  <si>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</si>
  <si>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</si>
  <si>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</si>
  <si>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</si>
  <si>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</si>
  <si>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</si>
  <si>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</si>
  <si>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</si>
  <si>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</si>
  <si>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</si>
  <si>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</si>
  <si>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</si>
  <si>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</si>
  <si>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</si>
  <si>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</si>
  <si>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</si>
  <si>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</si>
  <si>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</si>
  <si>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</si>
  <si>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</si>
  <si>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</si>
  <si>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</si>
  <si>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</si>
  <si>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</si>
  <si>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</si>
  <si>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</si>
  <si>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</si>
  <si>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</si>
  <si>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</si>
  <si>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</si>
  <si>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</si>
  <si>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</si>
  <si>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</si>
  <si>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</si>
  <si>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</si>
  <si>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</si>
  <si>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</si>
  <si>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</si>
  <si>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</si>
  <si>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</si>
  <si>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</si>
  <si>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</si>
  <si>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</si>
  <si>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</si>
  <si>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</si>
  <si>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</si>
  <si>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</si>
  <si>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</si>
  <si>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</si>
  <si>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</si>
  <si>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</si>
  <si>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</si>
  <si>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</si>
  <si>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</si>
  <si>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</si>
  <si>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</si>
  <si>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</si>
  <si>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</si>
  <si>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</si>
  <si>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</si>
  <si>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</si>
  <si>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</si>
  <si>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</si>
  <si>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</si>
  <si>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</si>
  <si>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</si>
  <si>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</si>
  <si>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</si>
  <si>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</si>
  <si>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</si>
  <si>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</si>
  <si>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</si>
  <si>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</si>
  <si>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</si>
  <si>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</si>
  <si>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</si>
  <si>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</si>
  <si>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</si>
  <si>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</si>
  <si>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</si>
  <si>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</si>
  <si>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</si>
  <si>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</si>
  <si>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</si>
  <si>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</si>
  <si>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</si>
  <si>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</si>
  <si>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</si>
  <si>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</si>
  <si>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</si>
  <si>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</si>
  <si>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</si>
  <si>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</si>
  <si>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</si>
  <si>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</si>
  <si>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</si>
  <si>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</si>
  <si>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</si>
  <si>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</si>
  <si>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</si>
  <si>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</si>
  <si>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</si>
  <si>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</si>
  <si>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</si>
  <si>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</si>
  <si>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</si>
  <si>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</si>
  <si>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</si>
  <si>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</si>
  <si>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</si>
  <si>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</si>
  <si>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</si>
  <si>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</si>
  <si>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</si>
  <si>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</si>
  <si>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</si>
  <si>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</si>
  <si>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</si>
  <si>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</si>
  <si>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</si>
  <si>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</si>
  <si>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</si>
  <si>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</si>
  <si>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</si>
  <si>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</si>
  <si>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</si>
  <si>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</si>
  <si>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</si>
  <si>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</si>
  <si>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</si>
  <si>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</si>
  <si>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</si>
  <si>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</si>
  <si>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</si>
  <si>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</si>
  <si>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</si>
  <si>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</si>
  <si>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</si>
  <si>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</si>
  <si>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</si>
  <si>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</si>
  <si>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</si>
  <si>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</si>
  <si>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</si>
  <si>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</si>
  <si>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</si>
  <si>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</si>
  <si>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</si>
  <si>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</si>
  <si>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</si>
  <si>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</si>
  <si>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</si>
  <si>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</si>
  <si>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</si>
  <si>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</si>
  <si>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</si>
  <si>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</si>
  <si>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</si>
  <si>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</si>
  <si>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</si>
  <si>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</si>
  <si>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</si>
  <si>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</si>
  <si>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</si>
  <si>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</si>
  <si>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</si>
  <si>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</si>
  <si>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</si>
  <si>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</si>
  <si>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</si>
  <si>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</si>
  <si>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</si>
  <si>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</si>
  <si>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</si>
  <si>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</si>
  <si>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</si>
  <si>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</si>
  <si>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</si>
  <si>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</si>
  <si>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</si>
  <si>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</si>
  <si>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</si>
  <si>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</si>
  <si>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</si>
  <si>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</si>
  <si>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</si>
  <si>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</si>
  <si>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</si>
  <si>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</si>
  <si>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</si>
  <si>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</si>
  <si>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</si>
  <si>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</si>
  <si>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</si>
  <si>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</si>
  <si>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</si>
  <si>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</si>
  <si>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</si>
  <si>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</si>
  <si>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</si>
  <si>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</si>
  <si>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</si>
  <si>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</si>
  <si>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</si>
  <si>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</si>
  <si>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</si>
  <si>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</si>
  <si>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</si>
  <si>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</si>
  <si>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</si>
  <si>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</si>
  <si>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</si>
  <si>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</si>
  <si>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</si>
  <si>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</si>
  <si>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</si>
  <si>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</si>
  <si>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</si>
  <si>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</si>
  <si>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</si>
  <si>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</si>
  <si>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</si>
  <si>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</si>
  <si>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</si>
  <si>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</si>
  <si>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</si>
  <si>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</si>
  <si>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</si>
  <si>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</si>
  <si>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</si>
  <si>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</si>
  <si>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</si>
  <si>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</si>
  <si>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</si>
  <si>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</si>
  <si>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</si>
  <si>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</si>
  <si>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</si>
  <si>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</si>
  <si>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</si>
  <si>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</si>
  <si>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</si>
  <si>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</si>
  <si>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</si>
  <si>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</si>
  <si>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</si>
  <si>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</si>
  <si>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</si>
  <si>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</si>
  <si>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</si>
  <si>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</si>
  <si>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</si>
  <si>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</si>
  <si>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</si>
  <si>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</si>
  <si>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</si>
  <si>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</si>
  <si>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</si>
  <si>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</si>
  <si>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</si>
  <si>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</si>
  <si>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</si>
  <si>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</si>
  <si>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</si>
  <si>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</si>
  <si>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</si>
  <si>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</si>
  <si>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</si>
  <si>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</si>
  <si>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</si>
  <si>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</si>
  <si>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</si>
  <si>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</si>
  <si>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</si>
  <si>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</si>
  <si>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</si>
  <si>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</si>
  <si>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</si>
  <si>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</si>
  <si>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</si>
  <si>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</si>
  <si>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</si>
  <si>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</si>
  <si>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</si>
  <si>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</si>
  <si>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</si>
  <si>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</si>
  <si>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</si>
  <si>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</si>
  <si>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</si>
  <si>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</si>
  <si>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</si>
  <si>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</si>
  <si>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</si>
  <si>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</si>
  <si>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</si>
  <si>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</si>
  <si>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</si>
  <si>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</si>
  <si>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</si>
  <si>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</si>
  <si>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</si>
  <si>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</si>
  <si>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</si>
  <si>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</si>
  <si>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</si>
  <si>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</si>
  <si>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</si>
  <si>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</si>
  <si>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</si>
  <si>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</si>
  <si>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</si>
  <si>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</si>
  <si>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</si>
  <si>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</si>
  <si>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</si>
  <si>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</si>
  <si>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</si>
  <si>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</si>
  <si>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</si>
  <si>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</si>
  <si>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</si>
  <si>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</si>
  <si>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</si>
  <si>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</si>
  <si>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</si>
  <si>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</si>
  <si>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</si>
  <si>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</si>
  <si>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</si>
  <si>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</si>
  <si>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</si>
  <si>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</si>
  <si>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</si>
  <si>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</si>
  <si>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</si>
  <si>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</si>
  <si>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</si>
  <si>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</si>
  <si>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</si>
  <si>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</si>
  <si>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</si>
  <si>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</si>
  <si>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</si>
  <si>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</si>
  <si>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</si>
  <si>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</si>
  <si>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</si>
  <si>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</si>
  <si>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</si>
  <si>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</si>
  <si>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</si>
  <si>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</si>
  <si>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</si>
  <si>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</si>
  <si>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</si>
  <si>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</si>
  <si>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</si>
  <si>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</si>
  <si>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</si>
  <si>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</si>
  <si>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</si>
  <si>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</si>
  <si>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</si>
  <si>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</si>
  <si>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</si>
  <si>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</si>
  <si>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</si>
  <si>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</si>
  <si>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</si>
  <si>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</si>
  <si>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</si>
  <si>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</si>
  <si>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</si>
  <si>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</si>
  <si>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</si>
  <si>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</si>
  <si>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</si>
  <si>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</si>
  <si>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</si>
  <si>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</si>
  <si>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</si>
  <si>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</si>
  <si>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</si>
  <si>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</si>
  <si>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</si>
  <si>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</si>
  <si>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</si>
  <si>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</si>
  <si>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</si>
  <si>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</si>
  <si>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</si>
  <si>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</si>
  <si>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</si>
  <si>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</si>
  <si>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</si>
  <si>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</si>
  <si>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</si>
  <si>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</si>
  <si>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</si>
  <si>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</si>
  <si>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</si>
  <si>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</si>
  <si>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</si>
  <si>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</si>
  <si>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</si>
  <si>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</si>
  <si>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</si>
  <si>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</si>
  <si>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</si>
  <si>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</si>
  <si>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</si>
  <si>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</si>
  <si>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</si>
  <si>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</si>
  <si>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</si>
  <si>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</si>
  <si>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</si>
  <si>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</si>
  <si>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</si>
  <si>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</si>
  <si>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</si>
  <si>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</si>
  <si>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</si>
  <si>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</si>
  <si>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</si>
  <si>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</si>
  <si>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</si>
  <si>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</si>
  <si>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</si>
  <si>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</si>
  <si>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</si>
  <si>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</si>
  <si>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</si>
  <si>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</si>
  <si>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</si>
  <si>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</si>
  <si>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</si>
  <si>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</si>
  <si>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</si>
  <si>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</si>
  <si>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</si>
  <si>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</si>
  <si>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</si>
  <si>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</si>
  <si>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</si>
  <si>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</si>
  <si>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</si>
  <si>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</si>
  <si>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</si>
  <si>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</si>
  <si>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</si>
  <si>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</si>
  <si>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</si>
  <si>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</si>
  <si>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</si>
  <si>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</si>
  <si>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</si>
  <si>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</si>
  <si>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</si>
  <si>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</si>
  <si>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</si>
  <si>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</si>
  <si>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</si>
  <si>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</si>
  <si>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</si>
  <si>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</si>
  <si>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</si>
  <si>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</si>
  <si>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</si>
  <si>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</si>
  <si>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</si>
  <si>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</si>
  <si>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</si>
  <si>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</si>
  <si>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</si>
  <si>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</si>
  <si>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</si>
  <si>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</si>
  <si>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</si>
  <si>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</si>
  <si>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</si>
  <si>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</si>
  <si>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</si>
  <si>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</si>
  <si>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</si>
  <si>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</si>
  <si>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</si>
  <si>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</si>
  <si>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</si>
  <si>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</si>
  <si>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</si>
  <si>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</si>
  <si>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</si>
  <si>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</si>
  <si>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</si>
  <si>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</si>
  <si>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</si>
  <si>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</si>
  <si>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</si>
  <si>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</si>
  <si>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</si>
  <si>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</si>
  <si>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</si>
  <si>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</si>
  <si>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</si>
  <si>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</si>
  <si>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</si>
  <si>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</si>
  <si>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</si>
  <si>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</si>
  <si>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</si>
  <si>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</si>
  <si>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</si>
  <si>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</si>
  <si>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</si>
  <si>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</si>
  <si>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</si>
  <si>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</si>
  <si>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</si>
  <si>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</si>
  <si>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</si>
  <si>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</si>
  <si>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</si>
  <si>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</si>
  <si>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</si>
  <si>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</si>
  <si>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</si>
  <si>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</si>
  <si>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</si>
  <si>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</si>
  <si>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</si>
  <si>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</si>
  <si>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</si>
  <si>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</si>
  <si>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</si>
  <si>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</si>
  <si>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</si>
  <si>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</si>
  <si>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</si>
  <si>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</si>
  <si>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</si>
  <si>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</si>
  <si>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</si>
  <si>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</si>
  <si>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</si>
  <si>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</si>
  <si>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</si>
  <si>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</si>
  <si>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</si>
  <si>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</si>
  <si>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</si>
  <si>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</si>
  <si>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</si>
  <si>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</si>
  <si>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</si>
  <si>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</si>
  <si>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</si>
  <si>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</si>
  <si>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</si>
  <si>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</si>
  <si>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</si>
  <si>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</si>
  <si>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</si>
  <si>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</si>
  <si>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</si>
  <si>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</si>
  <si>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</si>
  <si>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</si>
  <si>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</si>
  <si>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</si>
  <si>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</si>
  <si>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</si>
  <si>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</si>
  <si>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</si>
  <si>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</si>
  <si>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</si>
  <si>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</si>
  <si>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</si>
  <si>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</si>
  <si>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</si>
  <si>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</si>
  <si>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</si>
  <si>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</si>
  <si>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</si>
  <si>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</si>
  <si>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</si>
  <si>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</si>
  <si>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</si>
  <si>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</si>
  <si>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</si>
  <si>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</si>
  <si>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</si>
  <si>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</si>
  <si>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</si>
  <si>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</si>
  <si>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</si>
  <si>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</si>
  <si>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</si>
  <si>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</si>
  <si>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</si>
  <si>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</si>
  <si>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</si>
  <si>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</si>
  <si>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</si>
  <si>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</si>
  <si>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</si>
  <si>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</si>
  <si>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</si>
  <si>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</si>
  <si>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</si>
  <si>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</si>
  <si>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</si>
  <si>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</si>
  <si>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</si>
  <si>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</si>
  <si>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</si>
  <si>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</si>
  <si>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</si>
  <si>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</si>
  <si>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</si>
  <si>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</si>
  <si>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</si>
  <si>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</si>
  <si>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</si>
  <si>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</si>
  <si>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</si>
  <si>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</si>
  <si>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</si>
  <si>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</si>
  <si>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</si>
  <si>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</si>
  <si>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</si>
  <si>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</si>
  <si>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</si>
  <si>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</si>
  <si>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</si>
  <si>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</si>
  <si>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</si>
  <si>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</si>
  <si>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</si>
  <si>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</si>
  <si>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</si>
  <si>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</si>
  <si>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</si>
  <si>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</si>
  <si>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</si>
  <si>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</si>
  <si>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</si>
  <si>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</si>
  <si>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</si>
  <si>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</si>
  <si>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</si>
  <si>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</si>
  <si>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</si>
  <si>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</si>
  <si>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</si>
  <si>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</si>
  <si>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</si>
  <si>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</si>
  <si>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</si>
  <si>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</si>
  <si>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</si>
  <si>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</si>
  <si>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</si>
  <si>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</si>
  <si>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</si>
  <si>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</si>
  <si>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</si>
  <si>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</si>
  <si>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</si>
  <si>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</si>
  <si>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</si>
  <si>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</si>
  <si>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</si>
  <si>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</si>
  <si>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</si>
  <si>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</si>
  <si>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</si>
  <si>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</si>
  <si>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</si>
  <si>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</si>
  <si>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</si>
  <si>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</si>
  <si>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</si>
  <si>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</si>
  <si>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</si>
  <si>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</si>
  <si>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</si>
  <si>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</si>
  <si>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</si>
  <si>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</si>
  <si>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</si>
  <si>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</si>
  <si>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</si>
  <si>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</si>
  <si>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</si>
  <si>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</si>
  <si>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</si>
  <si>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</si>
  <si>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</si>
  <si>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</si>
  <si>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</si>
  <si>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</si>
  <si>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</si>
  <si>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</si>
  <si>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</si>
  <si>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</si>
  <si>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</si>
  <si>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</si>
  <si>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</si>
  <si>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</si>
  <si>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</si>
  <si>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</si>
  <si>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</si>
  <si>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</si>
  <si>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</si>
  <si>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</si>
  <si>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</si>
  <si>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</si>
  <si>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</si>
  <si>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</si>
  <si>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</si>
  <si>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</si>
  <si>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</si>
  <si>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</si>
  <si>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</si>
  <si>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</si>
  <si>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</si>
  <si>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</si>
  <si>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</si>
  <si>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</si>
  <si>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</si>
  <si>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</si>
  <si>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</si>
  <si>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</si>
  <si>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</si>
  <si>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</si>
  <si>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</si>
  <si>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</si>
  <si>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</si>
  <si>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</si>
  <si>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</si>
  <si>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</si>
  <si>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</si>
  <si>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</si>
  <si>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</si>
  <si>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</si>
  <si>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</si>
  <si>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</si>
  <si>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</si>
  <si>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</si>
  <si>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</si>
  <si>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</si>
  <si>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</si>
  <si>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</si>
  <si>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</si>
  <si>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</si>
  <si>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</si>
  <si>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</si>
  <si>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</si>
  <si>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</si>
  <si>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</si>
  <si>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</si>
  <si>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</si>
  <si>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</si>
  <si>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</si>
  <si>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</si>
  <si>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</si>
  <si>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</si>
  <si>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</si>
  <si>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</si>
  <si>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</si>
  <si>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</si>
  <si>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</si>
  <si>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</si>
  <si>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</si>
  <si>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</si>
  <si>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</si>
  <si>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</si>
  <si>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</si>
  <si>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</si>
  <si>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</si>
  <si>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</si>
  <si>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</si>
  <si>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</si>
  <si>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</si>
  <si>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</si>
  <si>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</si>
  <si>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</si>
  <si>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</si>
  <si>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</si>
  <si>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</si>
  <si>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</si>
  <si>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</si>
  <si>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</si>
  <si>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</si>
  <si>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</si>
  <si>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</si>
  <si>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</si>
  <si>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</si>
  <si>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</si>
  <si>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</si>
  <si>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</si>
  <si>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</si>
  <si>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</si>
  <si>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</si>
  <si>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</si>
  <si>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</si>
  <si>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</si>
  <si>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</si>
  <si>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</si>
  <si>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</si>
  <si>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</si>
  <si>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</si>
  <si>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</si>
  <si>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</si>
  <si>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</si>
  <si>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</si>
  <si>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</si>
  <si>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</si>
  <si>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</si>
  <si>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</si>
  <si>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</si>
  <si>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</si>
  <si>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</si>
  <si>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</si>
  <si>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</si>
  <si>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</si>
  <si>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</si>
  <si>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</si>
  <si>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</si>
  <si>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</si>
  <si>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</si>
  <si>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</si>
  <si>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</si>
  <si>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</si>
  <si>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</si>
  <si>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</si>
  <si>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</si>
  <si>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</si>
  <si>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</si>
  <si>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</si>
  <si>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</si>
  <si>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</si>
  <si>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</si>
  <si>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</si>
  <si>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</si>
  <si>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</si>
  <si>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</si>
  <si>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</si>
  <si>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</si>
  <si>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</si>
  <si>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</si>
  <si>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</si>
  <si>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</si>
  <si>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</si>
  <si>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</si>
  <si>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</si>
  <si>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</si>
  <si>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</si>
  <si>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</si>
  <si>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</si>
  <si>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</si>
  <si>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</si>
  <si>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</si>
  <si>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</si>
  <si>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</si>
  <si>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</si>
  <si>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</si>
  <si>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</si>
  <si>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</si>
  <si>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</si>
  <si>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</si>
  <si>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</si>
  <si>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</si>
  <si>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</si>
  <si>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</si>
  <si>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</si>
  <si>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</si>
  <si>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</si>
  <si>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</si>
  <si>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</si>
  <si>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</si>
  <si>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</si>
  <si>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</si>
  <si>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</si>
  <si>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</si>
  <si>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</si>
  <si>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</si>
  <si>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</si>
  <si>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</si>
  <si>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</si>
  <si>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</si>
  <si>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</si>
  <si>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</si>
  <si>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</si>
  <si>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</si>
  <si>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</si>
  <si>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</si>
  <si>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</si>
  <si>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</si>
  <si>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</si>
  <si>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</si>
  <si>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</si>
  <si>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</si>
  <si>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</si>
  <si>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</si>
  <si>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</si>
  <si>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</si>
  <si>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</si>
  <si>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</si>
  <si>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</si>
  <si>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</si>
  <si>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</si>
  <si>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</si>
  <si>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</si>
  <si>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</si>
  <si>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</si>
  <si>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</si>
  <si>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</si>
  <si>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</si>
  <si>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</si>
  <si>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</si>
  <si>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</si>
  <si>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</si>
  <si>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</si>
  <si>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</si>
  <si>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</si>
  <si>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</si>
  <si>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</si>
  <si>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</si>
  <si>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</si>
  <si>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</si>
  <si>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</si>
  <si>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</si>
  <si>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</si>
  <si>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</si>
  <si>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</si>
  <si>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</si>
  <si>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</si>
  <si>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</si>
  <si>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</si>
  <si>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</si>
  <si>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</si>
  <si>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</si>
  <si>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</si>
  <si>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</si>
  <si>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</si>
  <si>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</si>
  <si>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</si>
  <si>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</si>
  <si>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</si>
  <si>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</si>
  <si>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</si>
  <si>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</si>
  <si>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</si>
  <si>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</si>
  <si>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</si>
  <si>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</si>
  <si>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</si>
  <si>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</si>
  <si>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</si>
  <si>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</si>
  <si>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</si>
  <si>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</si>
  <si>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</si>
  <si>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</si>
  <si>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</si>
  <si>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</si>
  <si>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</si>
  <si>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</si>
  <si>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</si>
  <si>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</si>
  <si>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</si>
  <si>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</si>
  <si>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</si>
  <si>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</si>
  <si>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</si>
  <si>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</si>
  <si>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</si>
  <si>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</si>
  <si>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</si>
  <si>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</si>
  <si>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</si>
  <si>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</si>
  <si>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</si>
  <si>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</si>
  <si>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</si>
  <si>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</si>
  <si>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</si>
  <si>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</si>
  <si>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</si>
  <si>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</si>
  <si>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</si>
  <si>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</si>
  <si>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</si>
  <si>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</si>
  <si>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</si>
  <si>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</si>
  <si>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</si>
  <si>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</si>
  <si>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</si>
  <si>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</si>
  <si>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</si>
  <si>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</si>
  <si>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</si>
  <si>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</si>
  <si>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</si>
  <si>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</si>
  <si>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</si>
  <si>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</si>
  <si>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</si>
  <si>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</si>
  <si>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</si>
  <si>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</si>
  <si>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</si>
  <si>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</si>
  <si>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</si>
  <si>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</si>
  <si>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</si>
  <si>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</si>
  <si>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</si>
  <si>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</si>
  <si>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</si>
  <si>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</si>
  <si>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</si>
  <si>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</si>
  <si>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</si>
  <si>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</si>
  <si>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</si>
  <si>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</si>
  <si>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</si>
  <si>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</si>
  <si>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</si>
  <si>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</si>
  <si>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</si>
  <si>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</si>
  <si>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</si>
  <si>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</si>
  <si>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</si>
  <si>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</si>
  <si>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</si>
  <si>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</si>
  <si>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</si>
  <si>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</si>
  <si>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</si>
  <si>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</si>
  <si>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</si>
  <si>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</si>
  <si>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</si>
  <si>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</si>
  <si>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</si>
  <si>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</si>
  <si>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</si>
  <si>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</si>
  <si>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</si>
  <si>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</si>
  <si>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</si>
  <si>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</si>
  <si>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</si>
  <si>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</si>
  <si>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</si>
  <si>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</si>
  <si>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</si>
  <si>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</si>
  <si>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</si>
  <si>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</si>
  <si>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</si>
  <si>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</si>
  <si>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</si>
  <si>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</si>
  <si>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</si>
  <si>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</si>
  <si>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</si>
  <si>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</si>
  <si>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</si>
  <si>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</si>
  <si>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</si>
  <si>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</si>
  <si>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</si>
  <si>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</si>
  <si>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</si>
  <si>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</si>
  <si>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</si>
  <si>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</si>
  <si>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</si>
  <si>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</si>
  <si>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</si>
  <si>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</si>
  <si>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</si>
  <si>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</si>
  <si>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</si>
  <si>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</si>
  <si>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</si>
  <si>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</si>
  <si>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</si>
  <si>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</si>
  <si>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</si>
  <si>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</si>
  <si>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</si>
  <si>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</si>
  <si>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</si>
  <si>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</si>
  <si>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</si>
  <si>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</si>
  <si>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</si>
  <si>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</si>
  <si>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</si>
  <si>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</si>
  <si>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</si>
  <si>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</si>
  <si>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</si>
  <si>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</si>
  <si>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</si>
  <si>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</si>
  <si>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</si>
  <si>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</si>
  <si>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</si>
  <si>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</si>
  <si>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</si>
  <si>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</si>
  <si>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</si>
  <si>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</si>
  <si>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</si>
  <si>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</si>
  <si>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</si>
  <si>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</si>
  <si>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</si>
  <si>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</si>
  <si>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</si>
  <si>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</si>
  <si>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</si>
  <si>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</si>
  <si>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</si>
  <si>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</si>
  <si>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</si>
  <si>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</si>
  <si>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</si>
  <si>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</si>
  <si>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</si>
  <si>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</si>
  <si>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</si>
  <si>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</si>
  <si>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</si>
  <si>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</si>
  <si>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</si>
  <si>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</si>
  <si>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</si>
  <si>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</si>
  <si>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</si>
  <si>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</si>
  <si>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</si>
  <si>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</si>
  <si>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</si>
  <si>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</si>
  <si>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</si>
  <si>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</si>
  <si>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</si>
  <si>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</si>
  <si>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</si>
  <si>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</si>
  <si>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</si>
  <si>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</si>
  <si>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</si>
  <si>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</si>
  <si>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</si>
  <si>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</si>
  <si>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</si>
  <si>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</si>
  <si>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</si>
  <si>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</si>
  <si>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</si>
  <si>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</si>
  <si>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</si>
  <si>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</si>
  <si>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</si>
  <si>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</si>
  <si>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</si>
  <si>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</si>
  <si>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</si>
  <si>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</si>
  <si>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</si>
  <si>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</si>
  <si>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</si>
  <si>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</si>
  <si>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</si>
  <si>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</si>
  <si>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</si>
  <si>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</si>
  <si>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</si>
  <si>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</si>
  <si>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</si>
  <si>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</si>
  <si>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</si>
  <si>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</si>
  <si>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</si>
  <si>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</si>
  <si>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</si>
  <si>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</si>
  <si>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</si>
  <si>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</si>
  <si>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</si>
  <si>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</si>
  <si>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</si>
  <si>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</si>
  <si>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</si>
  <si>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</si>
  <si>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</si>
  <si>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</si>
  <si>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</si>
  <si>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</si>
  <si>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</si>
  <si>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</si>
  <si>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</si>
  <si>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</si>
  <si>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</si>
  <si>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</si>
  <si>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</si>
  <si>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</si>
  <si>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</si>
  <si>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</si>
  <si>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</si>
  <si>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</si>
  <si>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</si>
  <si>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</si>
  <si>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</si>
  <si>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</si>
  <si>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</si>
  <si>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</si>
  <si>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</si>
  <si>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</si>
  <si>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</si>
  <si>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</si>
  <si>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</si>
  <si>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</si>
  <si>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</si>
  <si>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</si>
  <si>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</si>
  <si>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</si>
  <si>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</si>
  <si>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</si>
  <si>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</si>
  <si>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</si>
  <si>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</si>
  <si>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</si>
  <si>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</si>
  <si>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</si>
  <si>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</si>
  <si>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</si>
  <si>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</si>
  <si>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</si>
  <si>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</si>
  <si>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</si>
  <si>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</si>
  <si>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</si>
  <si>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</si>
  <si>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</si>
  <si>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</si>
  <si>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</si>
  <si>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</si>
  <si>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</si>
  <si>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</si>
  <si>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</si>
  <si>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</si>
  <si>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</si>
  <si>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</si>
  <si>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</si>
  <si>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</si>
  <si>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</si>
  <si>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</si>
  <si>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</si>
  <si>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</si>
  <si>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</si>
  <si>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</si>
  <si>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</si>
  <si>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</si>
  <si>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</si>
  <si>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</si>
  <si>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</si>
  <si>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</si>
  <si>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</si>
  <si>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</si>
  <si>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</si>
  <si>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</si>
  <si>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</si>
  <si>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</si>
  <si>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</si>
  <si>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</si>
  <si>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</si>
  <si>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</si>
  <si>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</si>
  <si>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</si>
  <si>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</si>
  <si>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</si>
  <si>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</si>
  <si>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</si>
  <si>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</si>
  <si>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</si>
  <si>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</si>
  <si>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</si>
  <si>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</si>
  <si>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</si>
  <si>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</si>
  <si>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</si>
  <si>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</si>
  <si>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</si>
  <si>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</si>
  <si>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</si>
  <si>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</si>
  <si>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</si>
  <si>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</si>
  <si>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</si>
  <si>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</si>
  <si>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</si>
  <si>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</si>
  <si>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</si>
  <si>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</si>
  <si>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</si>
  <si>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</si>
  <si>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</si>
  <si>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</si>
  <si>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</si>
  <si>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</si>
  <si>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</si>
  <si>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</si>
  <si>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</si>
  <si>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</si>
  <si>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</si>
  <si>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</si>
  <si>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</si>
  <si>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</si>
  <si>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</si>
  <si>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</si>
  <si>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</si>
  <si>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</si>
  <si>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</si>
  <si>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</si>
  <si>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</si>
  <si>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</si>
  <si>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</si>
  <si>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</si>
  <si>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</si>
  <si>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</si>
  <si>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</si>
  <si>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</si>
  <si>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</si>
  <si>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</si>
  <si>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</si>
  <si>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</si>
  <si>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</si>
  <si>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</si>
  <si>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</si>
  <si>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</si>
  <si>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</si>
  <si>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</si>
  <si>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</si>
  <si>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</si>
  <si>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</si>
  <si>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</si>
  <si>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</si>
  <si>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</si>
  <si>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</si>
  <si>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</si>
  <si>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</si>
  <si>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</si>
  <si>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</si>
  <si>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</si>
  <si>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</si>
  <si>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</si>
  <si>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</si>
  <si>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</si>
  <si>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</si>
  <si>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</si>
  <si>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</si>
  <si>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</si>
  <si>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</si>
  <si>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</si>
  <si>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</si>
  <si>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</si>
  <si>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</si>
  <si>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</si>
  <si>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</si>
  <si>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</si>
  <si>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</si>
  <si>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</si>
  <si>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</si>
  <si>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</si>
  <si>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</si>
  <si>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</si>
  <si>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</si>
  <si>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</si>
  <si>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</si>
  <si>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</si>
  <si>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</si>
  <si>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</si>
  <si>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</si>
  <si>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</si>
  <si>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</si>
  <si>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</si>
  <si>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</si>
  <si>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</si>
  <si>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</si>
  <si>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</si>
  <si>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</si>
  <si>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</si>
  <si>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</si>
  <si>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</si>
  <si>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</si>
  <si>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</si>
  <si>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</si>
  <si>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</si>
  <si>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</si>
  <si>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</si>
  <si>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</si>
  <si>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</si>
  <si>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</si>
  <si>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</si>
  <si>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</si>
  <si>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</si>
  <si>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</si>
  <si>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</si>
  <si>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</si>
  <si>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</si>
  <si>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</si>
  <si>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</si>
  <si>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</si>
  <si>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</si>
  <si>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</si>
  <si>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</si>
  <si>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</si>
  <si>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</si>
  <si>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</si>
  <si>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</si>
  <si>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</si>
  <si>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</si>
  <si>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</si>
  <si>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</si>
  <si>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</si>
  <si>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</si>
  <si>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</si>
  <si>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</si>
  <si>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</si>
  <si>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</si>
  <si>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</si>
  <si>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</si>
  <si>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</si>
  <si>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</si>
  <si>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</si>
  <si>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</si>
  <si>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</si>
  <si>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</si>
  <si>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</si>
  <si>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</si>
  <si>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</si>
  <si>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</si>
  <si>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</si>
  <si>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</si>
  <si>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</si>
  <si>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</si>
  <si>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</si>
  <si>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</si>
  <si>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</si>
  <si>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</si>
  <si>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</si>
  <si>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</si>
  <si>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</si>
  <si>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</si>
  <si>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</si>
  <si>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</si>
  <si>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</si>
  <si>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</si>
  <si>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</si>
  <si>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</si>
  <si>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</si>
  <si>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</si>
  <si>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</si>
  <si>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</si>
  <si>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</si>
  <si>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</si>
  <si>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</si>
  <si>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</si>
  <si>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</si>
  <si>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</si>
  <si>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</si>
  <si>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</si>
  <si>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</si>
  <si>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</si>
  <si>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</si>
  <si>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</si>
  <si>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</si>
  <si>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</si>
  <si>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</si>
  <si>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</si>
  <si>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</si>
  <si>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</si>
  <si>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</si>
  <si>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</si>
  <si>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</si>
  <si>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</si>
  <si>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</si>
  <si>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</si>
  <si>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</si>
  <si>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</si>
  <si>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</si>
  <si>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</si>
  <si>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</si>
  <si>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</si>
  <si>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</si>
  <si>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</si>
  <si>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</si>
  <si>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</si>
  <si>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</si>
  <si>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</si>
  <si>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</si>
  <si>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</si>
  <si>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</si>
  <si>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</si>
  <si>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</si>
  <si>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</si>
  <si>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</si>
  <si>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</si>
  <si>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</si>
  <si>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</si>
  <si>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</si>
  <si>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</si>
  <si>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</si>
  <si>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</si>
  <si>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</si>
  <si>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</si>
  <si>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</si>
  <si>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</si>
  <si>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</si>
  <si>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</si>
  <si>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</si>
  <si>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</si>
  <si>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</si>
  <si>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</si>
  <si>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</si>
  <si>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</si>
  <si>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</si>
  <si>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</si>
  <si>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</si>
  <si>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</si>
  <si>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</si>
  <si>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</si>
  <si>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</si>
  <si>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</si>
  <si>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</si>
  <si>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</si>
  <si>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</si>
  <si>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</si>
  <si>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</si>
  <si>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</si>
  <si>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</si>
  <si>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</si>
  <si>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</si>
  <si>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</si>
  <si>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</si>
  <si>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</si>
  <si>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</si>
  <si>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</si>
  <si>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</si>
  <si>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</si>
  <si>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</si>
  <si>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</si>
  <si>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</si>
  <si>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</si>
  <si>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</si>
  <si>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</si>
  <si>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</si>
  <si>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</si>
  <si>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</si>
  <si>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</si>
  <si>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</si>
  <si>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</si>
  <si>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</si>
  <si>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</si>
  <si>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</si>
  <si>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</si>
  <si>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</si>
  <si>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</si>
  <si>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</si>
  <si>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</si>
  <si>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</si>
  <si>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</si>
  <si>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</si>
  <si>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</si>
  <si>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</si>
  <si>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</si>
  <si>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</si>
  <si>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</si>
  <si>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</si>
  <si>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</si>
  <si>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</si>
  <si>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</si>
  <si>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</si>
  <si>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</si>
  <si>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</si>
  <si>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</si>
  <si>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</si>
  <si>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</si>
  <si>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</si>
  <si>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</si>
  <si>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</si>
  <si>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</si>
  <si>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</si>
  <si>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</si>
  <si>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</si>
  <si>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</si>
  <si>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</si>
  <si>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</si>
  <si>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</si>
  <si>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</si>
  <si>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</si>
  <si>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</si>
  <si>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</si>
  <si>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</si>
  <si>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</si>
  <si>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</si>
  <si>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</si>
  <si>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</si>
  <si>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</si>
  <si>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</si>
  <si>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</si>
  <si>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</si>
  <si>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</si>
  <si>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</si>
  <si>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</si>
  <si>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</si>
  <si>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</si>
  <si>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</si>
  <si>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</si>
  <si>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</si>
  <si>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</si>
  <si>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</si>
  <si>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</si>
  <si>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</si>
  <si>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</si>
  <si>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</si>
  <si>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</si>
  <si>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</si>
  <si>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</si>
  <si>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</si>
  <si>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</si>
  <si>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</si>
  <si>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</si>
  <si>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</si>
  <si>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</si>
  <si>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</si>
  <si>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</si>
  <si>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</si>
  <si>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</si>
  <si>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</si>
  <si>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</si>
  <si>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</si>
  <si>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</si>
  <si>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</si>
  <si>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</si>
  <si>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</si>
  <si>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</si>
  <si>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</si>
  <si>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</si>
  <si>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</si>
  <si>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</si>
  <si>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</si>
  <si>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</si>
  <si>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</si>
  <si>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</si>
  <si>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</si>
  <si>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</si>
  <si>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</si>
  <si>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</si>
  <si>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</si>
  <si>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</si>
  <si>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</si>
  <si>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</si>
  <si>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</si>
  <si>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</si>
  <si>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</si>
  <si>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</si>
  <si>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</si>
  <si>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</si>
  <si>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</si>
  <si>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</si>
  <si>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</si>
  <si>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</si>
  <si>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</si>
  <si>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</si>
  <si>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</si>
  <si>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</si>
  <si>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</si>
  <si>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</si>
  <si>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</si>
  <si>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</si>
  <si>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</si>
  <si>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</si>
  <si>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</si>
  <si>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</si>
  <si>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</si>
  <si>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</si>
  <si>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</si>
  <si>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</si>
  <si>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</si>
  <si>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</si>
  <si>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</si>
  <si>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</si>
  <si>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</si>
  <si>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</si>
  <si>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</si>
  <si>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</si>
  <si>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</si>
  <si>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</si>
  <si>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</si>
  <si>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</si>
  <si>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</si>
  <si>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</si>
  <si>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</si>
  <si>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</si>
  <si>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</si>
  <si>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</si>
  <si>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</si>
  <si>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</si>
  <si>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</si>
  <si>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</si>
  <si>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</si>
  <si>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</si>
  <si>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</si>
  <si>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</si>
  <si>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</si>
  <si>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</si>
  <si>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</si>
  <si>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</si>
  <si>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</si>
  <si>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</si>
  <si>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</si>
  <si>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</si>
  <si>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</si>
  <si>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</si>
  <si>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</si>
  <si>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</si>
  <si>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</si>
  <si>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</si>
  <si>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</si>
  <si>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</si>
  <si>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</si>
  <si>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</si>
  <si>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</si>
  <si>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</si>
  <si>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</si>
  <si>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</si>
  <si>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</si>
  <si>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</si>
  <si>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</si>
  <si>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</si>
  <si>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</si>
  <si>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</si>
  <si>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</si>
  <si>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</si>
  <si>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</si>
  <si>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</si>
  <si>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</si>
  <si>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</si>
  <si>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</si>
  <si>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</si>
  <si>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</si>
  <si>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</si>
  <si>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</si>
  <si>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</si>
  <si>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</si>
  <si>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</si>
  <si>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</si>
  <si>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</si>
  <si>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</si>
  <si>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</si>
  <si>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</si>
  <si>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</si>
  <si>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</si>
  <si>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</si>
  <si>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</si>
  <si>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</si>
  <si>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</si>
  <si>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</si>
  <si>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</si>
  <si>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</si>
  <si>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</si>
  <si>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</si>
  <si>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</si>
  <si>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</si>
  <si>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</si>
  <si>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</si>
  <si>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</si>
  <si>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</si>
  <si>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</si>
  <si>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</si>
  <si>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</si>
  <si>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</si>
  <si>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</si>
  <si>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</si>
  <si>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</si>
  <si>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</si>
  <si>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</si>
  <si>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</si>
  <si>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</si>
  <si>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</si>
  <si>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</si>
  <si>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</si>
  <si>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</si>
  <si>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</si>
  <si>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</si>
  <si>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</si>
  <si>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</si>
  <si>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</si>
  <si>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</si>
  <si>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</si>
  <si>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</si>
  <si>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</si>
  <si>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</si>
  <si>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</si>
  <si>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</si>
  <si>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</si>
  <si>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</si>
  <si>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</si>
  <si>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</si>
  <si>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</si>
  <si>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</si>
  <si>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</si>
  <si>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</si>
  <si>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</si>
  <si>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</si>
  <si>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</si>
  <si>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</si>
  <si>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</si>
  <si>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</si>
  <si>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</si>
  <si>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</si>
  <si>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</si>
  <si>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</si>
  <si>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</si>
  <si>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</si>
  <si>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</si>
  <si>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</si>
  <si>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</si>
  <si>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</si>
  <si>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</si>
  <si>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</si>
  <si>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</si>
  <si>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</si>
  <si>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</si>
  <si>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</si>
  <si>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</si>
  <si>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</si>
  <si>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</si>
  <si>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</si>
  <si>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</si>
  <si>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</si>
  <si>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</si>
  <si>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</si>
  <si>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</si>
  <si>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</si>
  <si>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</si>
  <si>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</si>
  <si>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</si>
  <si>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</si>
  <si>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</si>
  <si>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</si>
  <si>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</si>
  <si>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</si>
  <si>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</si>
  <si>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</si>
  <si>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</si>
  <si>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</si>
  <si>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</si>
  <si>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</si>
  <si>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</si>
  <si>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</si>
  <si>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</si>
  <si>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</si>
  <si>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</si>
  <si>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</si>
  <si>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</si>
  <si>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</si>
  <si>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</si>
  <si>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</si>
  <si>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</si>
  <si>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</si>
  <si>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</si>
  <si>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</si>
  <si>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</si>
  <si>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</si>
  <si>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</si>
  <si>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</si>
  <si>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</si>
  <si>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</si>
  <si>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</si>
  <si>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</si>
  <si>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</si>
  <si>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</si>
  <si>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</si>
  <si>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</si>
  <si>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</si>
  <si>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</si>
  <si>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</si>
  <si>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</si>
  <si>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</si>
  <si>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</si>
  <si>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</si>
  <si>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</si>
  <si>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</si>
  <si>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</si>
  <si>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</si>
  <si>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</si>
  <si>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</si>
  <si>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</si>
  <si>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</si>
  <si>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</si>
  <si>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</si>
  <si>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</si>
  <si>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</si>
  <si>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</si>
  <si>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</si>
  <si>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</si>
  <si>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</si>
  <si>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</si>
  <si>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</si>
  <si>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</si>
  <si>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</si>
  <si>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</si>
  <si>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</si>
  <si>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</si>
  <si>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</si>
  <si>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</si>
  <si>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</si>
  <si>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</si>
  <si>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</si>
  <si>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</si>
  <si>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</si>
  <si>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</si>
  <si>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</si>
  <si>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</si>
  <si>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</si>
  <si>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</si>
  <si>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</si>
  <si>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</si>
  <si>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</si>
  <si>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</si>
  <si>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</si>
  <si>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</si>
  <si>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</si>
  <si>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</si>
  <si>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</si>
  <si>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</si>
  <si>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</si>
  <si>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</si>
  <si>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</si>
  <si>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</si>
  <si>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</si>
  <si>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</si>
  <si>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</si>
  <si>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</si>
  <si>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</si>
  <si>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</si>
  <si>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</si>
  <si>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</si>
  <si>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</si>
  <si>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</si>
  <si>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</si>
  <si>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</si>
  <si>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</si>
  <si>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</si>
  <si>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</si>
  <si>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</si>
  <si>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</si>
  <si>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</si>
  <si>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</si>
  <si>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</si>
  <si>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</si>
  <si>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</si>
  <si>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</si>
  <si>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</si>
  <si>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</si>
  <si>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</si>
  <si>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</si>
  <si>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</si>
  <si>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</si>
  <si>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</si>
  <si>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</si>
  <si>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</si>
  <si>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</si>
  <si>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</si>
  <si>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</si>
  <si>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</si>
  <si>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</si>
  <si>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</si>
  <si>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</si>
  <si>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</si>
  <si>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</si>
  <si>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</si>
  <si>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</si>
  <si>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</si>
  <si>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</si>
  <si>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</si>
  <si>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</si>
  <si>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</si>
  <si>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</si>
  <si>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</si>
  <si>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</si>
  <si>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</si>
  <si>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</si>
  <si>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</si>
  <si>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</si>
  <si>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</si>
  <si>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</si>
  <si>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</si>
  <si>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</si>
  <si>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</si>
  <si>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</si>
  <si>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</si>
  <si>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</si>
  <si>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</si>
  <si>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</si>
  <si>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</si>
  <si>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</si>
  <si>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</si>
  <si>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</si>
  <si>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</si>
  <si>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</si>
  <si>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</si>
  <si>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</si>
  <si>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</si>
  <si>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</si>
  <si>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</si>
  <si>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</si>
  <si>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</si>
  <si>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</si>
  <si>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</si>
  <si>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</si>
  <si>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</si>
  <si>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</si>
  <si>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</si>
  <si>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</si>
  <si>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</si>
  <si>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</si>
  <si>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</si>
  <si>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</si>
  <si>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</si>
  <si>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</si>
  <si>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</si>
  <si>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</si>
  <si>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</si>
  <si>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</si>
  <si>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</si>
  <si>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</si>
  <si>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</si>
  <si>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</si>
  <si>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</si>
  <si>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</si>
  <si>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</si>
  <si>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</si>
  <si>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</si>
  <si>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</si>
  <si>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</si>
  <si>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</si>
  <si>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</si>
  <si>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</si>
  <si>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</si>
  <si>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</si>
  <si>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</si>
  <si>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</si>
  <si>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</si>
  <si>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</si>
  <si>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</si>
  <si>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</si>
  <si>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</si>
  <si>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</si>
  <si>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</si>
  <si>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</si>
  <si>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</si>
  <si>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</si>
  <si>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</si>
  <si>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</si>
  <si>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</si>
  <si>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</si>
  <si>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</si>
  <si>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</si>
  <si>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</si>
  <si>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</si>
  <si>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</si>
  <si>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</si>
  <si>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</si>
  <si>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</si>
  <si>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</si>
  <si>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</si>
  <si>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</si>
  <si>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</si>
  <si>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</si>
  <si>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</si>
  <si>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</si>
  <si>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</si>
  <si>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</si>
  <si>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</si>
  <si>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</si>
  <si>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</si>
  <si>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</si>
  <si>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</si>
  <si>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</si>
  <si>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</si>
  <si>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</si>
  <si>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</si>
  <si>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</si>
  <si>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</si>
  <si>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</si>
  <si>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</si>
  <si>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</si>
  <si>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</si>
  <si>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</si>
  <si>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</si>
  <si>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</si>
  <si>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</si>
  <si>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</si>
  <si>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</si>
  <si>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</si>
  <si>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</si>
  <si>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</si>
  <si>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</si>
  <si>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</si>
  <si>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</si>
  <si>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</si>
  <si>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</si>
  <si>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</si>
  <si>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</si>
  <si>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</si>
  <si>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</si>
  <si>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</si>
  <si>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</si>
  <si>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</si>
  <si>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</si>
  <si>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</si>
  <si>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</si>
  <si>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</si>
  <si>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</si>
  <si>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</si>
  <si>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</si>
  <si>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</si>
  <si>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</si>
  <si>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</si>
  <si>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</si>
  <si>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</si>
  <si>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</si>
  <si>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</si>
  <si>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</si>
  <si>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</si>
  <si>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</si>
  <si>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</si>
  <si>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</si>
  <si>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</si>
  <si>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</si>
  <si>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</si>
  <si>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</si>
  <si>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</si>
  <si>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</si>
  <si>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</si>
  <si>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</si>
  <si>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</si>
  <si>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</si>
  <si>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</si>
  <si>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</si>
  <si>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</si>
  <si>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</si>
  <si>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</si>
  <si>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</si>
  <si>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</si>
  <si>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</si>
  <si>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</si>
  <si>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</si>
  <si>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</si>
  <si>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</si>
  <si>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</si>
  <si>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</si>
  <si>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</si>
  <si>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</si>
  <si>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</si>
  <si>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</si>
  <si>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</si>
  <si>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</si>
  <si>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</si>
  <si>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</si>
  <si>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</si>
  <si>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</si>
  <si>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</si>
  <si>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</si>
  <si>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</si>
  <si>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</si>
  <si>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</si>
  <si>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</si>
  <si>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</si>
  <si>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</si>
  <si>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</si>
  <si>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</si>
  <si>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</si>
  <si>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</si>
  <si>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</si>
  <si>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</si>
  <si>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</si>
  <si>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</si>
  <si>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</si>
  <si>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</si>
  <si>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</si>
  <si>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</si>
  <si>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</si>
  <si>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</si>
  <si>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</si>
  <si>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</si>
  <si>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</si>
  <si>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</si>
  <si>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</si>
  <si>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</si>
  <si>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</si>
  <si>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</si>
  <si>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</si>
  <si>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</si>
  <si>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</si>
  <si>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</si>
  <si>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</si>
  <si>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</si>
  <si>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</si>
  <si>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</si>
  <si>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</si>
  <si>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</si>
  <si>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</si>
  <si>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</si>
  <si>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</si>
  <si>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</si>
  <si>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</si>
  <si>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</si>
  <si>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</si>
  <si>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</si>
  <si>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</si>
  <si>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</si>
  <si>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</si>
  <si>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</si>
  <si>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</si>
  <si>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</si>
  <si>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</si>
  <si>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</si>
  <si>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</si>
  <si>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</si>
  <si>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</si>
  <si>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</si>
  <si>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</si>
  <si>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</si>
  <si>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</si>
  <si>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</si>
  <si>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</si>
  <si>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</si>
  <si>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</si>
  <si>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</si>
  <si>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</si>
  <si>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</si>
  <si>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</si>
  <si>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</si>
  <si>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</si>
  <si>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</si>
  <si>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</si>
  <si>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</si>
  <si>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</si>
  <si>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</si>
  <si>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</si>
  <si>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</si>
  <si>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</si>
  <si>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</si>
  <si>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</si>
  <si>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</si>
  <si>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</si>
  <si>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</si>
  <si>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</si>
  <si>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</si>
  <si>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</si>
  <si>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</si>
  <si>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</si>
  <si>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</si>
  <si>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</si>
  <si>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</si>
  <si>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</si>
  <si>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</si>
  <si>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</si>
  <si>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</si>
  <si>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</si>
  <si>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</si>
  <si>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</si>
  <si>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</si>
  <si>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</si>
  <si>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</si>
  <si>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</si>
  <si>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</si>
  <si>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</si>
  <si>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</si>
  <si>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</si>
  <si>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</si>
  <si>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</si>
  <si>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</si>
  <si>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</si>
  <si>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</si>
  <si>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</si>
  <si>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</si>
  <si>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</si>
  <si>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</si>
  <si>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</si>
  <si>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</si>
  <si>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</si>
  <si>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</si>
  <si>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</si>
  <si>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</si>
  <si>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</si>
  <si>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</si>
  <si>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</si>
  <si>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</si>
  <si>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</si>
  <si>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</si>
  <si>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</si>
  <si>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</si>
  <si>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</si>
  <si>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</si>
  <si>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</si>
  <si>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</si>
  <si>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</si>
  <si>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</si>
  <si>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</si>
  <si>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</si>
  <si>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</si>
  <si>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</si>
  <si>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</si>
  <si>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</si>
  <si>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</si>
  <si>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</si>
  <si>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</si>
  <si>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</si>
  <si>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</si>
  <si>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</si>
  <si>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</si>
  <si>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</si>
  <si>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</si>
  <si>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</si>
  <si>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</si>
  <si>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</si>
  <si>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</si>
  <si>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</si>
  <si>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</si>
  <si>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</si>
  <si>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</si>
  <si>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</si>
  <si>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</si>
  <si>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</si>
  <si>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</si>
  <si>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</si>
  <si>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</si>
  <si>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</si>
  <si>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</si>
  <si>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</si>
  <si>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</si>
  <si>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</si>
  <si>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</si>
  <si>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</si>
  <si>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</si>
  <si>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</si>
  <si>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</si>
  <si>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</si>
  <si>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</si>
  <si>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</si>
  <si>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</si>
  <si>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</si>
  <si>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</si>
  <si>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</si>
  <si>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</si>
  <si>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</si>
  <si>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</si>
  <si>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</si>
  <si>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</si>
  <si>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</si>
  <si>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</si>
  <si>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</si>
  <si>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</si>
  <si>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</si>
  <si>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</si>
  <si>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</si>
  <si>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</si>
  <si>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</si>
  <si>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</si>
  <si>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</si>
  <si>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</si>
  <si>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</si>
  <si>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</si>
  <si>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</si>
  <si>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</si>
  <si>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</si>
  <si>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</si>
  <si>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</si>
  <si>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</si>
  <si>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</si>
  <si>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</si>
  <si>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</si>
  <si>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</si>
  <si>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</si>
  <si>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</si>
  <si>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</si>
  <si>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</si>
  <si>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</si>
  <si>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</si>
  <si>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</si>
  <si>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</si>
  <si>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</si>
  <si>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</si>
  <si>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</si>
  <si>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</si>
  <si>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</si>
  <si>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</si>
  <si>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</si>
  <si>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</si>
  <si>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</si>
  <si>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</si>
  <si>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</si>
  <si>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</si>
  <si>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</si>
  <si>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</si>
  <si>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</si>
  <si>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</si>
  <si>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</si>
  <si>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</si>
  <si>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</si>
  <si>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</si>
  <si>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</si>
  <si>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</si>
  <si>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</si>
  <si>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</si>
  <si>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</si>
  <si>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</si>
  <si>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</si>
  <si>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</si>
  <si>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</si>
  <si>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</si>
  <si>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</si>
  <si>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</si>
  <si>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</si>
  <si>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</si>
  <si>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</si>
  <si>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</si>
  <si>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</si>
  <si>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</si>
  <si>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</si>
  <si>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</si>
  <si>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</si>
  <si>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</si>
  <si>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</si>
  <si>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</si>
  <si>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</si>
  <si>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</si>
  <si>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</si>
  <si>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</si>
  <si>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</si>
  <si>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</si>
  <si>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</si>
  <si>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</si>
  <si>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</si>
  <si>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</si>
  <si>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</si>
  <si>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</si>
  <si>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</si>
  <si>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</si>
  <si>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</si>
  <si>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</si>
  <si>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</si>
  <si>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</si>
  <si>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</si>
  <si>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</si>
  <si>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</si>
  <si>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</si>
  <si>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</si>
  <si>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</si>
  <si>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</si>
  <si>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</si>
  <si>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</si>
  <si>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</si>
  <si>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</si>
  <si>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</si>
  <si>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</si>
  <si>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</si>
  <si>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</si>
  <si>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</si>
  <si>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</si>
  <si>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</si>
  <si>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</si>
  <si>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</si>
  <si>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</si>
  <si>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</si>
  <si>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</si>
  <si>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</si>
  <si>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</si>
  <si>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</si>
  <si>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</si>
  <si>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</si>
  <si>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</si>
  <si>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</si>
  <si>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</si>
  <si>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</si>
  <si>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</si>
  <si>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</si>
  <si>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</si>
  <si>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</si>
  <si>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</si>
  <si>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</si>
  <si>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</si>
  <si>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</si>
  <si>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</si>
  <si>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</si>
  <si>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</si>
  <si>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</si>
  <si>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</si>
  <si>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</si>
  <si>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</si>
  <si>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</si>
  <si>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</si>
  <si>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</si>
  <si>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</si>
  <si>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</si>
  <si>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</si>
  <si>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</si>
  <si>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</si>
  <si>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</si>
  <si>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</si>
  <si>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</si>
  <si>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</si>
  <si>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</si>
  <si>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</si>
  <si>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</si>
  <si>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</si>
  <si>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</si>
  <si>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</si>
  <si>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</si>
  <si>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</si>
  <si>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</si>
  <si>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</si>
  <si>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</si>
  <si>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</si>
  <si>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</si>
  <si>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</si>
  <si>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</si>
  <si>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</si>
  <si>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</si>
  <si>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</si>
  <si>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</si>
  <si>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</si>
  <si>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</si>
  <si>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</si>
  <si>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</si>
  <si>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</si>
  <si>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</si>
  <si>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</si>
  <si>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</si>
  <si>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</si>
  <si>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</si>
  <si>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</si>
  <si>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</si>
  <si>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</si>
  <si>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</si>
  <si>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</si>
  <si>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</si>
  <si>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</si>
  <si>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</si>
  <si>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</si>
  <si>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</si>
  <si>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</si>
  <si>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</si>
  <si>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</si>
  <si>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</si>
  <si>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</si>
  <si>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</si>
  <si>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</si>
  <si>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</si>
  <si>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</si>
  <si>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</si>
  <si>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</si>
  <si>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</si>
  <si>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</si>
  <si>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</si>
  <si>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</si>
  <si>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</si>
  <si>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</si>
  <si>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</si>
  <si>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</si>
  <si>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</si>
  <si>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</si>
  <si>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</si>
  <si>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</si>
  <si>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</si>
  <si>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</si>
  <si>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</si>
  <si>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</si>
  <si>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</si>
  <si>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</si>
  <si>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</si>
  <si>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</si>
  <si>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</si>
  <si>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</si>
  <si>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</si>
  <si>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</si>
  <si>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</si>
  <si>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</si>
  <si>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</si>
  <si>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</si>
  <si>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</si>
  <si>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</si>
  <si>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</si>
  <si>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</si>
  <si>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</si>
  <si>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</si>
  <si>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</si>
  <si>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</si>
  <si>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</si>
  <si>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</si>
  <si>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</si>
  <si>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</si>
  <si>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</si>
  <si>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</si>
  <si>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</si>
  <si>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</si>
  <si>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</si>
  <si>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</si>
  <si>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</si>
  <si>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</si>
  <si>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</si>
  <si>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</si>
  <si>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</si>
  <si>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</si>
  <si>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</si>
  <si>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</si>
  <si>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</si>
  <si>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</si>
  <si>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</si>
  <si>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</si>
  <si>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</si>
  <si>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</si>
  <si>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</si>
  <si>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</si>
  <si>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</si>
  <si>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</si>
  <si>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</si>
  <si>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</si>
  <si>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</si>
  <si>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</si>
  <si>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</si>
  <si>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</si>
  <si>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</si>
  <si>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</si>
  <si>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</si>
  <si>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</si>
  <si>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</si>
  <si>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</si>
  <si>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</si>
  <si>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</si>
  <si>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</si>
  <si>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</si>
  <si>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</si>
  <si>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</si>
  <si>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</si>
  <si>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</si>
  <si>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</si>
  <si>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</si>
  <si>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</si>
  <si>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</si>
  <si>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</si>
  <si>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</si>
  <si>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</si>
  <si>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</si>
  <si>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</si>
  <si>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</si>
  <si>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</si>
  <si>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</si>
  <si>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</si>
  <si>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</si>
  <si>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</si>
  <si>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</si>
  <si>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</si>
  <si>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</si>
  <si>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</si>
  <si>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</si>
  <si>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</si>
  <si>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</si>
  <si>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</si>
  <si>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</si>
  <si>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</si>
  <si>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</si>
  <si>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</si>
  <si>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</si>
  <si>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</si>
  <si>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</si>
  <si>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</si>
  <si>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</si>
  <si>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</si>
  <si>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</si>
  <si>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</si>
  <si>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</si>
  <si>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</si>
  <si>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</si>
  <si>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</si>
  <si>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</si>
  <si>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</si>
  <si>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</si>
  <si>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</si>
  <si>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</si>
  <si>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</si>
  <si>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</si>
  <si>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</si>
  <si>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</si>
  <si>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</si>
  <si>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</si>
  <si>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</si>
  <si>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</si>
  <si>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</si>
  <si>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</si>
  <si>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</si>
  <si>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</si>
  <si>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</si>
  <si>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</si>
  <si>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</si>
  <si>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</si>
  <si>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</si>
  <si>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</si>
  <si>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</si>
  <si>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</si>
  <si>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</si>
  <si>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</si>
  <si>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</si>
  <si>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</si>
  <si>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</si>
  <si>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</si>
  <si>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</si>
  <si>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</si>
  <si>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</si>
  <si>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</si>
  <si>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</si>
  <si>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</si>
  <si>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</si>
  <si>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</si>
  <si>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</si>
  <si>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</si>
  <si>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</si>
  <si>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</si>
  <si>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</si>
  <si>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</si>
  <si>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</si>
  <si>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</si>
  <si>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</si>
  <si>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</si>
  <si>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</si>
  <si>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</si>
  <si>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</si>
  <si>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</si>
  <si>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</si>
  <si>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</si>
  <si>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</si>
  <si>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</si>
  <si>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</si>
  <si>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</si>
  <si>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</si>
  <si>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</si>
  <si>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</si>
  <si>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</si>
  <si>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</si>
  <si>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</si>
  <si>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</si>
  <si>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</si>
  <si>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</si>
  <si>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</si>
  <si>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</si>
  <si>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</si>
  <si>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</si>
  <si>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</si>
  <si>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</si>
  <si>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</si>
  <si>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</si>
  <si>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</si>
  <si>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</si>
  <si>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</si>
  <si>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</si>
  <si>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</si>
  <si>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</si>
  <si>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</si>
  <si>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</si>
  <si>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</si>
  <si>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</si>
  <si>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</si>
  <si>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</si>
  <si>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</si>
  <si>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</si>
  <si>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</si>
  <si>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</si>
  <si>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</si>
  <si>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</si>
  <si>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</si>
  <si>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</si>
  <si>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</si>
  <si>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</si>
  <si>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</si>
  <si>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</si>
  <si>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</si>
  <si>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</si>
  <si>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</si>
  <si>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</si>
  <si>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</si>
  <si>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</si>
  <si>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</si>
  <si>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</si>
  <si>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</si>
  <si>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</si>
  <si>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</si>
  <si>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</si>
  <si>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</si>
  <si>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</si>
  <si>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</si>
  <si>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</si>
  <si>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</si>
  <si>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</si>
  <si>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</si>
  <si>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</si>
  <si>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</si>
  <si>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</si>
  <si>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</si>
  <si>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</si>
  <si>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</si>
  <si>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</si>
  <si>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</si>
  <si>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</si>
  <si>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</si>
  <si>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</si>
  <si>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</si>
  <si>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</si>
  <si>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</si>
  <si>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</si>
  <si>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</si>
  <si>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</si>
  <si>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</si>
  <si>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</si>
  <si>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</si>
  <si>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</si>
  <si>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</si>
  <si>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</si>
  <si>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</si>
  <si>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</si>
  <si>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</si>
  <si>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</si>
  <si>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</si>
  <si>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</si>
  <si>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</si>
  <si>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</si>
  <si>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</si>
  <si>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</si>
  <si>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</si>
  <si>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</si>
  <si>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</si>
  <si>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</si>
  <si>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</si>
  <si>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</si>
  <si>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</si>
  <si>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</si>
  <si>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</si>
  <si>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</si>
  <si>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</si>
  <si>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</si>
  <si>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</si>
  <si>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</si>
  <si>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</si>
  <si>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</si>
  <si>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</si>
  <si>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</si>
  <si>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</si>
  <si>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</si>
  <si>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</si>
  <si>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</si>
  <si>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</si>
  <si>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</si>
  <si>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</si>
  <si>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</si>
  <si>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</si>
  <si>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</si>
  <si>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</si>
  <si>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</si>
  <si>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</si>
  <si>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</si>
  <si>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</si>
  <si>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</si>
  <si>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</si>
  <si>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</si>
  <si>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</si>
  <si>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</si>
  <si>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</si>
  <si>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</si>
  <si>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</si>
  <si>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</si>
  <si>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</si>
  <si>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</si>
  <si>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</si>
  <si>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</si>
  <si>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</si>
  <si>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</si>
  <si>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</si>
  <si>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</si>
  <si>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</si>
  <si>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</si>
  <si>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</si>
  <si>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</si>
  <si>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</si>
  <si>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</si>
  <si>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</si>
  <si>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</si>
  <si>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</si>
  <si>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</si>
  <si>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</si>
  <si>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</si>
  <si>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</si>
  <si>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</si>
  <si>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</si>
  <si>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</si>
  <si>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</si>
  <si>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</si>
  <si>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</si>
  <si>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</si>
  <si>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</si>
  <si>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</si>
  <si>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</si>
  <si>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</si>
  <si>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</si>
  <si>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</si>
  <si>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</si>
  <si>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</si>
  <si>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</si>
  <si>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</si>
  <si>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</si>
  <si>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</si>
  <si>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</si>
  <si>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</si>
  <si>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</si>
  <si>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</si>
  <si>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</si>
  <si>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</si>
  <si>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</si>
  <si>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</si>
  <si>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</si>
  <si>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</si>
  <si>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</si>
  <si>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</si>
  <si>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</si>
  <si>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</si>
  <si>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</si>
  <si>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</si>
  <si>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</si>
  <si>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</si>
  <si>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</si>
  <si>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</si>
  <si>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</si>
  <si>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</si>
  <si>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</si>
  <si>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</si>
  <si>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</si>
  <si>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</si>
  <si>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</si>
  <si>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</si>
  <si>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</si>
  <si>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</si>
  <si>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</si>
  <si>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</si>
  <si>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</si>
  <si>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</si>
  <si>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</si>
  <si>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</si>
  <si>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</si>
  <si>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</si>
  <si>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</si>
  <si>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</si>
  <si>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</si>
  <si>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</si>
  <si>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</si>
  <si>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</si>
  <si>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</si>
  <si>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</si>
  <si>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</si>
  <si>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</si>
  <si>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</si>
  <si>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</si>
  <si>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</si>
  <si>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</si>
  <si>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</si>
  <si>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</si>
  <si>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</si>
  <si>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</si>
  <si>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</si>
  <si>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</si>
  <si>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</si>
  <si>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</si>
  <si>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</si>
  <si>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</si>
  <si>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</si>
  <si>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</si>
  <si>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</si>
  <si>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</si>
  <si>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</si>
  <si>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</si>
  <si>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</si>
  <si>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</si>
  <si>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</si>
  <si>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</si>
  <si>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</si>
  <si>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</si>
  <si>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</si>
  <si>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</si>
  <si>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</si>
  <si>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</si>
  <si>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</si>
  <si>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</si>
  <si>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</si>
  <si>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</si>
  <si>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</si>
  <si>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</si>
  <si>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</si>
  <si>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</si>
  <si>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</si>
  <si>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</si>
  <si>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</si>
  <si>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</si>
  <si>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</si>
  <si>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</si>
  <si>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</si>
  <si>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</si>
  <si>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</si>
  <si>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</si>
  <si>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</si>
  <si>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</si>
  <si>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</si>
  <si>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</si>
  <si>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</si>
  <si>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</si>
  <si>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</si>
  <si>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</si>
  <si>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</si>
  <si>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</si>
  <si>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</si>
  <si>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</si>
  <si>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</si>
  <si>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</si>
  <si>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</si>
  <si>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</si>
  <si>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</si>
  <si>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</si>
  <si>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</si>
  <si>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</si>
  <si>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</si>
  <si>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</si>
  <si>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</si>
  <si>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</si>
  <si>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</si>
  <si>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</si>
  <si>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</si>
  <si>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</si>
  <si>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</si>
  <si>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</si>
  <si>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</si>
  <si>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</si>
  <si>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</si>
  <si>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</si>
  <si>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</si>
  <si>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</si>
  <si>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</si>
  <si>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</si>
  <si>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</si>
  <si>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</si>
  <si>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</si>
  <si>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</si>
  <si>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</si>
  <si>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</si>
  <si>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</si>
  <si>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</si>
  <si>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</si>
  <si>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</si>
  <si>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</si>
  <si>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</si>
  <si>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</si>
  <si>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</si>
  <si>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</si>
  <si>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</si>
  <si>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</si>
  <si>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</si>
  <si>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</si>
  <si>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</si>
  <si>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</si>
  <si>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</si>
  <si>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</si>
  <si>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</si>
  <si>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</si>
  <si>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</si>
  <si>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</si>
  <si>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</si>
  <si>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</si>
  <si>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</si>
  <si>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</si>
  <si>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</si>
  <si>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</si>
  <si>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</si>
  <si>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</si>
  <si>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</si>
  <si>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</si>
  <si>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</si>
  <si>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</si>
  <si>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</si>
  <si>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</si>
  <si>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</si>
  <si>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</si>
  <si>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</si>
  <si>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</si>
  <si>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</si>
  <si>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</si>
  <si>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</si>
  <si>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</si>
  <si>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</si>
  <si>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</si>
  <si>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</si>
  <si>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</si>
  <si>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</si>
  <si>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</si>
  <si>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</si>
  <si>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</si>
  <si>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</si>
  <si>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</si>
  <si>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</si>
  <si>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</si>
  <si>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</si>
  <si>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</si>
  <si>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</si>
  <si>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</si>
  <si>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</si>
  <si>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</si>
  <si>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</si>
  <si>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</si>
  <si>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</si>
  <si>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</si>
  <si>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</si>
  <si>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</si>
  <si>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</si>
  <si>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</si>
  <si>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</si>
  <si>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</si>
  <si>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</si>
  <si>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</si>
  <si>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</si>
  <si>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</si>
  <si>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</si>
  <si>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</si>
  <si>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</si>
  <si>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</si>
  <si>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</si>
  <si>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</si>
  <si>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</si>
  <si>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</si>
  <si>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</si>
  <si>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</si>
  <si>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</si>
  <si>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</si>
  <si>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</si>
  <si>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</si>
  <si>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</si>
  <si>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</si>
  <si>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</si>
  <si>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</si>
  <si>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</si>
  <si>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</si>
  <si>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</si>
  <si>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</si>
  <si>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</si>
  <si>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</si>
  <si>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</si>
  <si>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</si>
  <si>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</si>
  <si>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</si>
  <si>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</si>
  <si>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</si>
  <si>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</si>
  <si>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</si>
  <si>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</si>
  <si>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</si>
  <si>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</si>
  <si>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</si>
  <si>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</si>
  <si>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</si>
  <si>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</si>
  <si>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</si>
  <si>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</si>
  <si>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</si>
  <si>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</si>
  <si>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</si>
  <si>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</si>
  <si>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</si>
  <si>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</si>
  <si>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</si>
  <si>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</si>
  <si>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</si>
  <si>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</si>
  <si>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</si>
  <si>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</si>
  <si>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</si>
  <si>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</si>
  <si>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</si>
  <si>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</si>
  <si>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</si>
  <si>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</si>
  <si>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</si>
  <si>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</si>
  <si>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</si>
  <si>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</si>
  <si>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</si>
  <si>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</si>
  <si>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</si>
  <si>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</si>
  <si>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</si>
  <si>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</si>
  <si>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</si>
  <si>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</si>
  <si>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</si>
  <si>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</si>
  <si>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</si>
  <si>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</si>
  <si>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</si>
  <si>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</si>
  <si>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</si>
  <si>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</si>
  <si>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</si>
  <si>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</si>
  <si>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</si>
  <si>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</si>
  <si>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</si>
  <si>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</si>
  <si>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</si>
  <si>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</si>
  <si>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</si>
  <si>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</si>
  <si>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</si>
  <si>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</si>
  <si>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</si>
  <si>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</si>
  <si>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</si>
  <si>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</si>
  <si>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</si>
  <si>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</si>
  <si>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</si>
  <si>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</si>
  <si>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</si>
  <si>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</si>
  <si>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</si>
  <si>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</si>
  <si>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</si>
  <si>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</si>
  <si>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</si>
  <si>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</si>
  <si>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</si>
  <si>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</si>
  <si>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</si>
  <si>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</si>
  <si>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</si>
  <si>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</si>
  <si>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</si>
  <si>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</si>
  <si>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</si>
  <si>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</si>
  <si>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</si>
  <si>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</si>
  <si>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</si>
  <si>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</si>
  <si>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</si>
  <si>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</si>
  <si>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</si>
  <si>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</si>
  <si>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</si>
  <si>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</si>
  <si>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</si>
  <si>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</si>
  <si>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</si>
  <si>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</si>
  <si>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</si>
  <si>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</si>
  <si>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</si>
  <si>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</si>
  <si>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</si>
  <si>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</si>
  <si>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</si>
  <si>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</si>
  <si>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</si>
  <si>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</si>
  <si>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</si>
  <si>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</si>
  <si>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</si>
  <si>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</si>
  <si>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</si>
  <si>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</si>
  <si>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</si>
  <si>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</si>
  <si>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</si>
  <si>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</si>
  <si>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</si>
  <si>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</si>
  <si>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</si>
  <si>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</si>
  <si>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</si>
  <si>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</si>
  <si>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</si>
  <si>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</si>
  <si>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</si>
  <si>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</si>
  <si>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</si>
  <si>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</si>
  <si>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</si>
  <si>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</si>
  <si>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</si>
  <si>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</si>
  <si>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</si>
  <si>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</si>
  <si>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</si>
  <si>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</si>
  <si>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</si>
  <si>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</si>
  <si>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</si>
  <si>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</si>
  <si>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</si>
  <si>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</si>
  <si>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</si>
  <si>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</si>
  <si>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</si>
  <si>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</si>
  <si>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</si>
  <si>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</si>
  <si>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</si>
  <si>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</si>
  <si>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</si>
  <si>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</si>
  <si>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</si>
  <si>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</si>
  <si>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</si>
  <si>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</si>
  <si>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</si>
  <si>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</si>
  <si>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</si>
  <si>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</si>
  <si>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</si>
  <si>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</si>
  <si>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</si>
  <si>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</si>
  <si>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</si>
  <si>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</si>
  <si>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</si>
  <si>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</si>
  <si>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</si>
  <si>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</si>
  <si>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</si>
  <si>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</si>
  <si>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</si>
  <si>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</si>
  <si>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</si>
  <si>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</si>
  <si>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</si>
  <si>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</si>
  <si>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</si>
  <si>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</si>
  <si>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</si>
  <si>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</si>
  <si>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</si>
  <si>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</si>
  <si>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</si>
  <si>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</si>
  <si>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</si>
  <si>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</si>
  <si>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</si>
  <si>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</si>
  <si>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</si>
  <si>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</si>
  <si>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</si>
  <si>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</si>
  <si>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</si>
  <si>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</si>
  <si>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</si>
  <si>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</si>
  <si>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</si>
  <si>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</si>
  <si>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</si>
  <si>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</si>
  <si>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</si>
  <si>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</si>
  <si>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</si>
  <si>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</si>
  <si>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</si>
  <si>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</si>
  <si>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</si>
  <si>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</si>
  <si>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</si>
  <si>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</si>
  <si>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</si>
  <si>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</si>
  <si>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</si>
  <si>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</si>
  <si>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</si>
  <si>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</si>
  <si>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</si>
  <si>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</si>
  <si>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</si>
  <si>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</si>
  <si>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</si>
  <si>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</si>
  <si>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</si>
  <si>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</si>
  <si>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</si>
  <si>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</si>
  <si>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</si>
  <si>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</si>
  <si>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</si>
  <si>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</si>
  <si>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</si>
  <si>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</si>
  <si>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</si>
  <si>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</si>
  <si>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</si>
  <si>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</si>
  <si>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</si>
  <si>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</si>
  <si>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</si>
  <si>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</si>
  <si>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</si>
  <si>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</si>
  <si>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</si>
  <si>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</si>
  <si>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</si>
  <si>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</si>
  <si>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</si>
  <si>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</si>
  <si>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</si>
  <si>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</si>
  <si>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</si>
  <si>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</si>
  <si>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</si>
  <si>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</si>
  <si>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</si>
  <si>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</si>
  <si>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</si>
  <si>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</si>
  <si>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</si>
  <si>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</si>
  <si>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</si>
  <si>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</si>
  <si>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</si>
  <si>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</si>
  <si>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</si>
  <si>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</si>
  <si>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</si>
  <si>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</si>
  <si>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</si>
  <si>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</si>
  <si>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</si>
  <si>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</si>
  <si>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</si>
  <si>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</si>
  <si>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</si>
  <si>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</si>
  <si>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</si>
  <si>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</si>
  <si>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</si>
  <si>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</si>
  <si>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</si>
  <si>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</si>
  <si>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</si>
  <si>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</si>
  <si>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</si>
  <si>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</si>
  <si>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</si>
  <si>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</si>
  <si>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</si>
  <si>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</si>
  <si>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</si>
  <si>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</si>
  <si>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</si>
  <si>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</si>
  <si>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</si>
  <si>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</si>
  <si>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</si>
  <si>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</si>
  <si>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</si>
  <si>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</si>
  <si>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</si>
  <si>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</si>
  <si>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</si>
  <si>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</si>
  <si>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</si>
  <si>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</si>
  <si>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</si>
  <si>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</si>
  <si>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</si>
  <si>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</si>
  <si>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</si>
  <si>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</si>
  <si>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</si>
  <si>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</si>
  <si>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</si>
  <si>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</si>
  <si>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</si>
  <si>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</si>
  <si>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</si>
  <si>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</si>
  <si>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</si>
  <si>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</si>
  <si>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</si>
  <si>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</si>
  <si>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</si>
  <si>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</si>
  <si>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</si>
  <si>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</si>
  <si>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</si>
  <si>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</si>
  <si>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</si>
  <si>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</si>
  <si>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</si>
  <si>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</si>
  <si>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</si>
  <si>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</si>
  <si>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</si>
  <si>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</si>
  <si>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</si>
  <si>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</si>
  <si>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</si>
  <si>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</si>
  <si>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</si>
  <si>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</si>
  <si>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</si>
  <si>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</si>
  <si>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</si>
  <si>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</si>
  <si>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</si>
  <si>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</si>
  <si>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</si>
  <si>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</si>
  <si>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</si>
  <si>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</si>
  <si>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</si>
  <si>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</si>
  <si>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</si>
  <si>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</si>
  <si>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</si>
  <si>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</si>
  <si>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</si>
  <si>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</si>
  <si>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</si>
  <si>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</si>
  <si>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</si>
  <si>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</si>
  <si>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</si>
  <si>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</si>
  <si>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</si>
  <si>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</si>
  <si>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</si>
  <si>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</si>
  <si>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</si>
  <si>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</si>
  <si>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</si>
  <si>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</si>
  <si>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</si>
  <si>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</si>
  <si>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</si>
  <si>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</si>
  <si>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</si>
  <si>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</si>
  <si>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</si>
  <si>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</si>
  <si>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</si>
  <si>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</si>
  <si>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</si>
  <si>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</si>
  <si>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</si>
  <si>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</si>
  <si>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</si>
  <si>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</si>
  <si>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</si>
  <si>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</si>
  <si>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</si>
  <si>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</si>
  <si>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</si>
  <si>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</si>
  <si>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</si>
  <si>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</si>
  <si>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</si>
  <si>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</si>
  <si>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</si>
  <si>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</si>
  <si>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</si>
  <si>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</si>
  <si>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</si>
  <si>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</si>
  <si>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</si>
  <si>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</si>
  <si>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</si>
  <si>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</si>
  <si>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</si>
  <si>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</si>
  <si>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</si>
  <si>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</si>
  <si>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</si>
  <si>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</si>
  <si>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</si>
  <si>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</si>
  <si>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</si>
  <si>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</si>
  <si>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</si>
  <si>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</si>
  <si>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</si>
  <si>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</si>
  <si>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</si>
  <si>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</si>
  <si>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</si>
  <si>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</si>
  <si>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</si>
  <si>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</si>
  <si>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</si>
  <si>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</si>
  <si>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</si>
  <si>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</si>
  <si>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</si>
  <si>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</si>
  <si>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</si>
  <si>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</si>
  <si>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</si>
  <si>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</si>
  <si>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</si>
  <si>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</si>
  <si>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</si>
  <si>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</si>
  <si>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</si>
  <si>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</si>
  <si>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</si>
  <si>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</si>
  <si>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</si>
  <si>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</si>
  <si>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</si>
  <si>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</si>
  <si>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</si>
  <si>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</si>
  <si>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</si>
  <si>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</si>
  <si>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</si>
  <si>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</si>
  <si>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</si>
  <si>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</si>
  <si>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</si>
  <si>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</si>
  <si>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</si>
  <si>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</si>
  <si>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</si>
  <si>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</si>
  <si>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</si>
  <si>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</si>
  <si>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</si>
  <si>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</si>
  <si>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</si>
  <si>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</si>
  <si>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</si>
  <si>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</si>
  <si>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</si>
  <si>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</si>
  <si>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</si>
  <si>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</si>
  <si>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</si>
  <si>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</si>
  <si>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</si>
  <si>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</si>
  <si>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</si>
  <si>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</si>
  <si>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</si>
  <si>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</si>
  <si>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</si>
  <si>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</si>
  <si>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</si>
  <si>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</si>
  <si>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</si>
  <si>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</si>
  <si>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</si>
  <si>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</si>
  <si>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</si>
  <si>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</si>
  <si>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</si>
  <si>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</si>
  <si>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</si>
  <si>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</si>
  <si>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</si>
  <si>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</si>
  <si>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</si>
  <si>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</si>
  <si>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</si>
  <si>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</si>
  <si>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</si>
  <si>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</si>
  <si>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</si>
  <si>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</si>
  <si>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</si>
  <si>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</si>
  <si>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</si>
  <si>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</si>
  <si>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</si>
  <si>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</si>
  <si>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</si>
  <si>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</si>
  <si>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</si>
  <si>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</si>
  <si>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</si>
  <si>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</si>
  <si>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</si>
  <si>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</si>
  <si>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</si>
  <si>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</si>
  <si>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</si>
  <si>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</si>
  <si>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</si>
  <si>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</si>
  <si>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</si>
  <si>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</si>
  <si>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</si>
  <si>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</si>
  <si>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</si>
  <si>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</si>
  <si>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</si>
  <si>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</si>
  <si>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</si>
  <si>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</si>
  <si>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</si>
  <si>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</si>
  <si>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</si>
  <si>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</si>
  <si>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</si>
  <si>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</si>
  <si>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</si>
  <si>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</si>
  <si>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</si>
  <si>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</si>
  <si>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</si>
  <si>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</si>
  <si>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</si>
  <si>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</si>
  <si>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</si>
  <si>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</si>
  <si>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</si>
  <si>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</si>
  <si>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</si>
  <si>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</si>
  <si>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</si>
  <si>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</si>
  <si>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</si>
  <si>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</si>
  <si>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</si>
  <si>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</si>
  <si>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</si>
  <si>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</si>
  <si>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</si>
  <si>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</si>
  <si>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</si>
  <si>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</si>
  <si>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</si>
  <si>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</si>
  <si>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</si>
  <si>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</si>
  <si>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</si>
  <si>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</si>
  <si>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</si>
  <si>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</si>
  <si>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</si>
  <si>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</si>
  <si>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</si>
  <si>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</si>
  <si>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</si>
  <si>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</si>
  <si>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</si>
  <si>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</si>
  <si>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</si>
  <si>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</si>
  <si>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</si>
  <si>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</si>
  <si>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</si>
  <si>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</si>
  <si>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</si>
  <si>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</si>
  <si>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</si>
  <si>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</si>
  <si>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</si>
  <si>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</si>
  <si>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</si>
  <si>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</si>
  <si>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</si>
  <si>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</si>
  <si>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</si>
  <si>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</si>
  <si>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</si>
  <si>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</si>
  <si>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</si>
  <si>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</si>
  <si>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</si>
  <si>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</si>
  <si>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</si>
  <si>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</si>
  <si>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</si>
  <si>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</si>
  <si>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</si>
  <si>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</si>
  <si>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</si>
  <si>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</si>
  <si>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</si>
  <si>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</si>
  <si>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</si>
  <si>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</si>
  <si>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</si>
  <si>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</si>
  <si>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</si>
  <si>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</si>
  <si>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</si>
  <si>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</si>
  <si>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</si>
  <si>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</si>
  <si>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</si>
  <si>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</si>
  <si>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</si>
  <si>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</si>
  <si>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</si>
  <si>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</si>
  <si>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</si>
  <si>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</si>
  <si>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</si>
  <si>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</si>
  <si>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</si>
  <si>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</si>
  <si>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</si>
  <si>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</si>
  <si>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</si>
  <si>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</si>
  <si>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</si>
  <si>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</si>
  <si>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</si>
  <si>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</si>
  <si>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</si>
  <si>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</si>
  <si>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</si>
  <si>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</si>
  <si>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</si>
  <si>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</si>
  <si>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</si>
  <si>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</si>
  <si>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</si>
  <si>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</si>
  <si>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</si>
  <si>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</si>
  <si>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</si>
  <si>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</si>
  <si>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</si>
  <si>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</si>
  <si>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</si>
  <si>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</si>
  <si>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</si>
  <si>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</si>
  <si>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</si>
  <si>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</si>
  <si>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</si>
  <si>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</si>
  <si>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</si>
  <si>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</si>
  <si>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</si>
  <si>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</si>
  <si>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</si>
  <si>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</si>
  <si>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</si>
  <si>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</si>
  <si>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</si>
  <si>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</si>
  <si>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</si>
  <si>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</si>
  <si>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</si>
  <si>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</si>
  <si>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</si>
  <si>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</si>
  <si>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</si>
  <si>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</si>
  <si>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</si>
  <si>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</si>
  <si>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</si>
  <si>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</si>
  <si>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</si>
  <si>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</si>
  <si>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</si>
  <si>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</si>
  <si>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</si>
  <si>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</si>
  <si>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</si>
  <si>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</si>
  <si>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</si>
  <si>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</si>
  <si>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</si>
  <si>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</si>
  <si>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</si>
  <si>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</si>
  <si>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</si>
  <si>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</si>
  <si>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</si>
  <si>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</si>
  <si>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</si>
  <si>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</si>
  <si>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</si>
  <si>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</si>
  <si>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</si>
  <si>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</si>
  <si>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</si>
  <si>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</si>
  <si>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</si>
  <si>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</si>
  <si>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</si>
  <si>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</si>
  <si>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</si>
  <si>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</si>
  <si>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</si>
  <si>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</si>
  <si>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</si>
  <si>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</si>
  <si>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</si>
  <si>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</si>
  <si>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</si>
  <si>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</si>
  <si>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</si>
  <si>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</si>
  <si>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</si>
  <si>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</si>
  <si>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</si>
  <si>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</si>
  <si>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</si>
  <si>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</si>
  <si>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</si>
  <si>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</si>
  <si>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</si>
  <si>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</si>
  <si>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</si>
  <si>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</si>
  <si>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</si>
  <si>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</si>
  <si>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</si>
  <si>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</si>
  <si>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</si>
  <si>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</si>
  <si>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</si>
  <si>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</si>
  <si>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</si>
  <si>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</si>
  <si>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</si>
  <si>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</si>
  <si>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</si>
  <si>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</si>
  <si>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</si>
  <si>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</si>
  <si>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</si>
  <si>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</si>
  <si>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</si>
  <si>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</si>
  <si>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</si>
  <si>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</si>
  <si>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</si>
  <si>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</si>
  <si>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</si>
  <si>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</si>
  <si>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</si>
  <si>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</si>
  <si>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</si>
  <si>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</si>
  <si>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</si>
  <si>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</si>
  <si>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</si>
  <si>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</si>
  <si>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</si>
  <si>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</si>
  <si>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</si>
  <si>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</si>
  <si>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</si>
  <si>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</si>
  <si>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</si>
  <si>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</si>
  <si>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</si>
  <si>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</si>
  <si>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</si>
  <si>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</si>
  <si>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</si>
  <si>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</si>
  <si>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</si>
  <si>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</si>
  <si>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</si>
  <si>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</si>
  <si>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</si>
  <si>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</si>
  <si>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</si>
  <si>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</si>
  <si>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</si>
  <si>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</si>
  <si>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</si>
  <si>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</si>
  <si>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</si>
  <si>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</si>
  <si>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</si>
  <si>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</si>
  <si>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</si>
  <si>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</si>
  <si>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</si>
  <si>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</si>
  <si>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</si>
  <si>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</si>
  <si>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</si>
  <si>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</si>
  <si>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</si>
  <si>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</si>
  <si>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</si>
  <si>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</si>
  <si>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</si>
  <si>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</si>
  <si>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</si>
  <si>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</si>
  <si>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</si>
  <si>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</si>
  <si>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</si>
  <si>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</si>
  <si>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</si>
  <si>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</si>
  <si>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</si>
  <si>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</si>
  <si>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</si>
  <si>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</si>
  <si>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</si>
  <si>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</si>
  <si>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</si>
  <si>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</si>
  <si>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</si>
  <si>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</si>
  <si>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</si>
  <si>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</si>
  <si>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</si>
  <si>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</si>
  <si>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</si>
  <si>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</si>
  <si>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</si>
  <si>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</si>
  <si>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</si>
  <si>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</si>
  <si>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</si>
  <si>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</si>
  <si>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</si>
  <si>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</si>
  <si>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</si>
  <si>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</si>
  <si>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</si>
  <si>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</si>
  <si>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</si>
  <si>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</si>
  <si>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</si>
  <si>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</si>
  <si>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</si>
  <si>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</si>
  <si>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</si>
  <si>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</si>
  <si>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</si>
  <si>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</si>
  <si>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</si>
  <si>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</si>
  <si>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</si>
  <si>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</si>
  <si>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</si>
  <si>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</si>
  <si>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</si>
  <si>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</si>
  <si>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</si>
  <si>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</si>
  <si>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</si>
  <si>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</si>
  <si>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</si>
  <si>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</si>
  <si>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</si>
  <si>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</si>
  <si>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</si>
  <si>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</si>
  <si>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</si>
  <si>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</si>
  <si>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</si>
  <si>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</si>
  <si>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</si>
  <si>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</si>
  <si>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</si>
  <si>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</si>
  <si>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</si>
  <si>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</si>
  <si>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</si>
  <si>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</si>
  <si>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</si>
  <si>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</si>
  <si>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</si>
  <si>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</si>
  <si>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</si>
  <si>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</si>
  <si>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</si>
  <si>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</si>
  <si>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</si>
  <si>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</si>
  <si>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</si>
  <si>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</si>
  <si>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</si>
  <si>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</si>
  <si>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</si>
  <si>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</si>
  <si>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</si>
  <si>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</si>
  <si>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</si>
  <si>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</si>
  <si>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</si>
  <si>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</si>
  <si>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</si>
  <si>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</si>
  <si>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</si>
  <si>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</si>
  <si>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</si>
  <si>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</si>
  <si>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</si>
  <si>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</si>
  <si>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</si>
  <si>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</si>
  <si>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</si>
  <si>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</si>
  <si>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</si>
  <si>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</si>
  <si>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</si>
  <si>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</si>
  <si>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</si>
  <si>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</si>
  <si>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</si>
  <si>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</si>
  <si>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</si>
  <si>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</si>
  <si>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</si>
  <si>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</si>
  <si>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</si>
  <si>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</si>
  <si>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</si>
  <si>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</si>
  <si>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</si>
  <si>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</si>
  <si>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</si>
  <si>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</si>
  <si>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</si>
  <si>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</si>
  <si>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</si>
  <si>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</si>
  <si>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</si>
  <si>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</si>
  <si>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</si>
  <si>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</si>
  <si>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</si>
  <si>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</si>
  <si>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</si>
  <si>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</si>
  <si>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</si>
  <si>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</si>
  <si>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</si>
  <si>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</si>
  <si>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</si>
  <si>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</si>
  <si>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</si>
  <si>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</si>
  <si>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</si>
  <si>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</si>
  <si>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</si>
  <si>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</si>
  <si>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</si>
  <si>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</si>
  <si>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</si>
  <si>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</si>
  <si>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</si>
  <si>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</si>
  <si>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</si>
  <si>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</si>
  <si>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</si>
  <si>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</si>
  <si>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</si>
  <si>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</si>
  <si>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</si>
  <si>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</si>
  <si>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</si>
  <si>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</si>
  <si>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</si>
  <si>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</si>
  <si>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</si>
  <si>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</si>
  <si>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</si>
  <si>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</si>
  <si>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</si>
  <si>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</si>
  <si>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</si>
  <si>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</si>
  <si>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</si>
  <si>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</si>
  <si>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</si>
  <si>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</si>
  <si>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</si>
  <si>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</si>
  <si>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</si>
  <si>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</si>
  <si>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</si>
  <si>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</si>
  <si>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</si>
  <si>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</si>
  <si>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</si>
  <si>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</si>
  <si>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</si>
  <si>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</si>
  <si>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</si>
  <si>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</si>
  <si>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</si>
  <si>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</si>
  <si>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</si>
  <si>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</si>
  <si>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</si>
  <si>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</si>
  <si>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</si>
  <si>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</si>
  <si>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</si>
  <si>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</si>
  <si>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</si>
  <si>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</si>
  <si>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</si>
  <si>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</si>
  <si>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</si>
  <si>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</si>
  <si>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</si>
  <si>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</si>
  <si>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</si>
  <si>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</si>
  <si>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</si>
  <si>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</si>
  <si>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</si>
  <si>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</si>
  <si>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</si>
  <si>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</si>
  <si>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</si>
  <si>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</si>
  <si>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</si>
  <si>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</si>
  <si>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</si>
  <si>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</si>
  <si>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</si>
  <si>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</si>
  <si>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</si>
  <si>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</si>
  <si>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</si>
  <si>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</si>
  <si>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</si>
  <si>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</si>
  <si>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</si>
  <si>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</si>
  <si>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</si>
  <si>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</si>
  <si>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</si>
  <si>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</si>
  <si>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</si>
  <si>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</si>
  <si>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</si>
  <si>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</si>
  <si>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</si>
  <si>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</si>
  <si>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</si>
  <si>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</si>
  <si>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</si>
  <si>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</si>
  <si>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</si>
  <si>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</si>
  <si>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</si>
  <si>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</si>
  <si>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</si>
  <si>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</si>
  <si>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</si>
  <si>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</si>
  <si>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</si>
  <si>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</si>
  <si>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</si>
  <si>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</si>
  <si>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</si>
  <si>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</si>
  <si>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</si>
  <si>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</si>
  <si>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</si>
  <si>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</si>
  <si>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</si>
  <si>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</si>
  <si>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</si>
  <si>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</si>
  <si>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</si>
  <si>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</si>
  <si>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</si>
  <si>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</si>
  <si>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</si>
  <si>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</si>
  <si>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</si>
  <si>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</si>
  <si>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</si>
  <si>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</si>
  <si>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</si>
  <si>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</si>
  <si>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</si>
  <si>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</si>
  <si>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</si>
  <si>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</si>
  <si>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</si>
  <si>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</si>
  <si>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</si>
  <si>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</si>
  <si>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</si>
  <si>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</si>
  <si>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</si>
  <si>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</si>
  <si>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</si>
  <si>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</si>
  <si>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</si>
  <si>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</si>
  <si>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</si>
  <si>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</si>
  <si>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</si>
  <si>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</si>
  <si>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</si>
  <si>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</si>
  <si>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</si>
  <si>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</si>
  <si>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</si>
  <si>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</si>
  <si>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</si>
  <si>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</si>
  <si>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</si>
  <si>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</si>
  <si>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</si>
  <si>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</si>
  <si>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</si>
  <si>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</si>
  <si>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</si>
  <si>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</si>
  <si>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</si>
  <si>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</si>
  <si>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</si>
  <si>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</si>
  <si>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</si>
  <si>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</si>
  <si>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</si>
  <si>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</si>
  <si>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</si>
  <si>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</si>
  <si>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</si>
  <si>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</si>
  <si>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</si>
  <si>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</si>
  <si>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</si>
  <si>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</si>
  <si>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</si>
  <si>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</si>
  <si>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</si>
  <si>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</si>
  <si>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</si>
  <si>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</si>
  <si>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</si>
  <si>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</si>
  <si>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</si>
  <si>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</si>
  <si>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</si>
  <si>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</si>
  <si>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</si>
  <si>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</si>
  <si>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</si>
  <si>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</si>
  <si>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</si>
  <si>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</si>
  <si>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</si>
  <si>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</si>
  <si>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</si>
  <si>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</si>
  <si>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</si>
  <si>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</si>
  <si>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</si>
  <si>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</si>
  <si>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</si>
  <si>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</si>
  <si>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</si>
  <si>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</si>
  <si>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</si>
  <si>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</si>
  <si>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</si>
  <si>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</si>
  <si>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</si>
  <si>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</si>
  <si>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</si>
  <si>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</si>
  <si>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</si>
  <si>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</si>
  <si>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</si>
  <si>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</si>
  <si>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</si>
  <si>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</si>
  <si>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</si>
  <si>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</si>
  <si>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</si>
  <si>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</si>
  <si>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</si>
  <si>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</si>
  <si>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</si>
  <si>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</si>
  <si>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</si>
  <si>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</si>
  <si>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</si>
  <si>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</si>
  <si>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</si>
  <si>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</si>
  <si>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</si>
  <si>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</si>
  <si>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</si>
  <si>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</si>
  <si>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</si>
  <si>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</si>
  <si>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</si>
  <si>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</si>
  <si>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</si>
  <si>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</si>
  <si>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</si>
  <si>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</si>
  <si>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</si>
  <si>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</si>
  <si>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</si>
  <si>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</si>
  <si>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</si>
  <si>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</si>
  <si>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</si>
  <si>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</si>
  <si>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</si>
  <si>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</si>
  <si>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</si>
  <si>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</si>
  <si>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</si>
  <si>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</si>
  <si>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</si>
  <si>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</si>
  <si>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</si>
  <si>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</si>
  <si>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</si>
  <si>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</si>
  <si>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</si>
  <si>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</si>
  <si>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</si>
  <si>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</si>
  <si>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</si>
  <si>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</si>
  <si>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</si>
  <si>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</si>
  <si>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</si>
  <si>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</si>
  <si>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</si>
  <si>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</si>
  <si>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</si>
  <si>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</si>
  <si>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</si>
  <si>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</si>
  <si>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</si>
  <si>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</si>
  <si>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</si>
  <si>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</si>
  <si>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</si>
  <si>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</si>
  <si>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</si>
  <si>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</si>
  <si>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</si>
  <si>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</si>
  <si>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</si>
  <si>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</si>
  <si>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</si>
  <si>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</si>
  <si>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</si>
  <si>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</si>
  <si>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</si>
  <si>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</si>
  <si>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</si>
  <si>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</si>
  <si>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</si>
  <si>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</si>
  <si>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</si>
  <si>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</si>
  <si>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</si>
  <si>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</si>
  <si>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</si>
  <si>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</si>
  <si>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</si>
  <si>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</si>
  <si>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</si>
  <si>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</si>
  <si>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</si>
  <si>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</si>
  <si>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</si>
  <si>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</si>
  <si>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</si>
  <si>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</si>
  <si>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</si>
  <si>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</si>
  <si>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</si>
  <si>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</si>
  <si>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</si>
  <si>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</si>
  <si>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</si>
  <si>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</si>
  <si>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</si>
  <si>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</si>
  <si>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</si>
  <si>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</si>
  <si>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</si>
  <si>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</si>
  <si>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</si>
  <si>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</si>
  <si>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</si>
  <si>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</si>
  <si>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</si>
  <si>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</si>
  <si>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</si>
  <si>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</si>
  <si>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</si>
  <si>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</si>
  <si>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</si>
  <si>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</si>
  <si>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</si>
  <si>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</si>
  <si>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</si>
  <si>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</si>
  <si>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</si>
  <si>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</si>
  <si>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</si>
  <si>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</si>
  <si>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</si>
  <si>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</si>
  <si>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</si>
  <si>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</si>
  <si>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</si>
  <si>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</si>
  <si>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</si>
  <si>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</si>
  <si>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</si>
  <si>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</si>
  <si>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</si>
  <si>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</si>
  <si>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</si>
  <si>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</si>
  <si>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</si>
  <si>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</si>
  <si>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</si>
  <si>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</si>
  <si>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</si>
  <si>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</si>
  <si>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</si>
  <si>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</si>
  <si>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</si>
  <si>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</si>
  <si>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</si>
  <si>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</si>
  <si>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</si>
  <si>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</si>
  <si>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</si>
  <si>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</si>
  <si>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</si>
  <si>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</si>
  <si>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</si>
  <si>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</si>
  <si>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</si>
  <si>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</si>
  <si>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</si>
  <si>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</si>
  <si>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</si>
  <si>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</si>
  <si>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</si>
  <si>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</si>
  <si>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</si>
  <si>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</si>
  <si>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</si>
  <si>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</si>
  <si>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</si>
  <si>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</si>
  <si>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</si>
  <si>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</si>
  <si>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</si>
  <si>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</si>
  <si>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</si>
  <si>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</si>
  <si>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</si>
  <si>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</si>
  <si>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</si>
  <si>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</si>
  <si>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</si>
  <si>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</si>
  <si>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</si>
  <si>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</si>
  <si>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</si>
  <si>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</si>
  <si>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</si>
  <si>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</si>
  <si>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</si>
  <si>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</si>
  <si>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</si>
  <si>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</si>
  <si>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</si>
  <si>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</si>
  <si>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</si>
  <si>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</si>
  <si>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</si>
  <si>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</si>
  <si>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</si>
  <si>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</si>
  <si>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</si>
  <si>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</si>
  <si>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</si>
  <si>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</si>
  <si>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</si>
  <si>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</si>
  <si>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</si>
  <si>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</si>
  <si>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</si>
  <si>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</si>
  <si>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</si>
  <si>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</si>
  <si>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</si>
  <si>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</si>
  <si>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</si>
  <si>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</si>
  <si>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</si>
  <si>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</si>
  <si>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</si>
  <si>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</si>
  <si>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</si>
  <si>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</si>
  <si>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</si>
  <si>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</si>
  <si>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</si>
  <si>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</si>
  <si>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</si>
  <si>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</si>
  <si>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</si>
  <si>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</si>
  <si>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</si>
  <si>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</si>
  <si>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</si>
  <si>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</si>
  <si>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</si>
  <si>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</si>
  <si>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</si>
  <si>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</si>
  <si>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</si>
  <si>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</si>
  <si>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</si>
  <si>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</si>
  <si>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</si>
  <si>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</si>
  <si>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</si>
  <si>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</si>
  <si>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</si>
  <si>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</si>
  <si>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</si>
  <si>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</si>
  <si>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</si>
  <si>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</si>
  <si>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</si>
  <si>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</si>
  <si>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</si>
  <si>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</si>
  <si>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</si>
  <si>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</si>
  <si>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</si>
  <si>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</si>
  <si>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</si>
  <si>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</si>
  <si>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</si>
  <si>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</si>
  <si>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</si>
  <si>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</si>
  <si>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</si>
  <si>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</si>
  <si>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</si>
  <si>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</si>
  <si>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</si>
  <si>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</si>
  <si>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</si>
  <si>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</si>
  <si>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</si>
  <si>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</si>
  <si>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</si>
  <si>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</si>
  <si>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</si>
  <si>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</si>
  <si>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</si>
  <si>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</si>
  <si>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</si>
  <si>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</si>
  <si>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</si>
  <si>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</si>
  <si>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</si>
  <si>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</si>
  <si>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</si>
  <si>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</si>
  <si>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</si>
  <si>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</si>
  <si>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</si>
  <si>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</si>
  <si>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</si>
  <si>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</si>
  <si>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</si>
  <si>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</si>
  <si>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</si>
  <si>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</si>
  <si>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</si>
  <si>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</si>
  <si>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</si>
  <si>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</si>
  <si>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</si>
  <si>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</si>
  <si>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</si>
  <si>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</si>
  <si>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</si>
  <si>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</si>
  <si>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</si>
  <si>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</si>
  <si>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</si>
  <si>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</si>
  <si>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</si>
  <si>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</si>
  <si>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</si>
  <si>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</si>
  <si>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</si>
  <si>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</si>
  <si>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</si>
  <si>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</si>
  <si>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</si>
  <si>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</si>
  <si>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</si>
  <si>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</si>
  <si>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</si>
  <si>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</si>
  <si>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</si>
  <si>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</si>
  <si>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</si>
  <si>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</si>
  <si>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</si>
  <si>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</si>
  <si>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</si>
  <si>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</si>
  <si>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</si>
  <si>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</si>
  <si>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</si>
  <si>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</si>
  <si>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</si>
  <si>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</si>
  <si>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</si>
  <si>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</si>
  <si>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</si>
  <si>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</si>
  <si>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</si>
  <si>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</si>
  <si>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</si>
  <si>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</si>
  <si>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</si>
  <si>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</si>
  <si>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</si>
  <si>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</si>
  <si>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</si>
  <si>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</si>
  <si>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</si>
  <si>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</si>
  <si>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</si>
  <si>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</si>
  <si>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</si>
  <si>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</si>
  <si>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</si>
  <si>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</si>
  <si>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</si>
  <si>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</si>
  <si>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</si>
  <si>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</si>
  <si>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</si>
  <si>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</si>
  <si>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</si>
  <si>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</si>
  <si>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</si>
  <si>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</si>
  <si>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</si>
  <si>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</si>
  <si>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</si>
  <si>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</si>
  <si>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</si>
  <si>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</si>
  <si>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</si>
  <si>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</si>
  <si>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</si>
  <si>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</si>
  <si>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</si>
  <si>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</si>
  <si>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</si>
  <si>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</si>
  <si>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</si>
  <si>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</si>
  <si>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</si>
  <si>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</si>
  <si>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</si>
  <si>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</si>
  <si>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</si>
  <si>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</si>
  <si>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</si>
  <si>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</si>
  <si>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</si>
  <si>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</si>
  <si>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</si>
  <si>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</si>
  <si>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</si>
  <si>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</si>
  <si>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</si>
  <si>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</si>
  <si>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</si>
  <si>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</si>
  <si>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</si>
  <si>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</si>
  <si>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</si>
  <si>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</si>
  <si>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</si>
  <si>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</si>
  <si>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</si>
  <si>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</si>
  <si>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</si>
  <si>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</si>
  <si>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</si>
  <si>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</si>
  <si>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</si>
  <si>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</si>
  <si>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</si>
  <si>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</si>
  <si>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</si>
  <si>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</si>
  <si>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</si>
  <si>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</si>
  <si>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</si>
  <si>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</si>
  <si>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</si>
  <si>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</si>
  <si>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</si>
  <si>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</si>
  <si>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</si>
  <si>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</si>
  <si>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</si>
  <si>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</si>
  <si>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</si>
  <si>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</si>
  <si>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</si>
  <si>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</si>
  <si>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</si>
  <si>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</si>
  <si>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</si>
  <si>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</si>
  <si>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</si>
  <si>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</si>
  <si>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</si>
  <si>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</si>
  <si>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</si>
  <si>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</si>
  <si>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</si>
  <si>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</si>
  <si>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</si>
  <si>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</si>
  <si>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</si>
  <si>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</si>
  <si>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</si>
  <si>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</si>
  <si>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</si>
  <si>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</si>
  <si>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</si>
  <si>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</si>
  <si>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</si>
  <si>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</si>
  <si>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</si>
  <si>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</si>
  <si>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</si>
  <si>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</si>
  <si>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</si>
  <si>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</si>
  <si>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</si>
  <si>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</si>
  <si>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</si>
  <si>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</si>
  <si>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</si>
  <si>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</si>
  <si>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</si>
  <si>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</si>
  <si>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</si>
  <si>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</si>
  <si>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</si>
  <si>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</si>
  <si>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</si>
  <si>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</si>
  <si>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</si>
  <si>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</si>
  <si>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</si>
  <si>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</si>
  <si>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</si>
  <si>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</si>
  <si>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</si>
  <si>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</si>
  <si>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</si>
  <si>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</si>
  <si>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</si>
  <si>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</si>
  <si>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</si>
  <si>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</si>
  <si>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</si>
  <si>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</si>
  <si>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</si>
  <si>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</si>
  <si>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</si>
  <si>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</si>
  <si>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</si>
  <si>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</si>
  <si>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</si>
  <si>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</si>
  <si>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</si>
  <si>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</si>
  <si>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</si>
  <si>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</si>
  <si>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</si>
  <si>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</si>
  <si>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</si>
  <si>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</si>
  <si>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</si>
  <si>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</si>
  <si>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</si>
  <si>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</si>
  <si>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</si>
  <si>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</si>
  <si>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</si>
  <si>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</si>
  <si>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</si>
  <si>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</si>
  <si>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</si>
  <si>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</si>
  <si>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</si>
  <si>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</si>
  <si>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</si>
  <si>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</si>
  <si>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</si>
  <si>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</si>
  <si>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</si>
  <si>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</si>
  <si>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</si>
  <si>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</si>
  <si>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</si>
  <si>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</si>
  <si>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</si>
  <si>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</si>
  <si>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</si>
  <si>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</si>
  <si>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</si>
  <si>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</si>
  <si>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</si>
  <si>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</si>
  <si>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</si>
  <si>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</si>
  <si>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</si>
  <si>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</si>
  <si>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</si>
  <si>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</si>
  <si>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</si>
  <si>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</si>
  <si>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</si>
  <si>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</si>
  <si>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</si>
  <si>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</si>
  <si>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</si>
  <si>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</si>
  <si>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</si>
  <si>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</si>
  <si>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</si>
  <si>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</si>
  <si>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</si>
  <si>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</si>
  <si>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</si>
  <si>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</si>
  <si>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</si>
  <si>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</si>
  <si>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</si>
  <si>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</si>
  <si>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</si>
  <si>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</si>
  <si>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</si>
  <si>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</si>
  <si>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</si>
  <si>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</si>
  <si>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</si>
  <si>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</si>
  <si>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</si>
  <si>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</si>
  <si>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</si>
  <si>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</si>
  <si>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</si>
  <si>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</si>
  <si>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</si>
  <si>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</si>
  <si>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</si>
  <si>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</si>
  <si>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</si>
  <si>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</si>
  <si>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</si>
  <si>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</si>
  <si>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</si>
  <si>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</si>
  <si>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</si>
  <si>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</si>
  <si>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</si>
  <si>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</si>
  <si>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</si>
  <si>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</si>
  <si>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</si>
  <si>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</si>
  <si>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</si>
  <si>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</si>
  <si>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</si>
  <si>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</si>
  <si>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</si>
  <si>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</si>
  <si>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</si>
  <si>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</si>
  <si>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</si>
  <si>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</si>
  <si>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</si>
  <si>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</si>
  <si>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</si>
  <si>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</si>
  <si>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</si>
  <si>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</si>
  <si>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</si>
  <si>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</si>
  <si>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</si>
  <si>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</si>
  <si>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</si>
  <si>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</si>
  <si>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</si>
  <si>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</si>
  <si>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</si>
  <si>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</si>
  <si>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</si>
  <si>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</si>
  <si>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</si>
  <si>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</si>
  <si>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</si>
  <si>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</si>
  <si>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</si>
  <si>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</si>
  <si>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</si>
  <si>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</si>
  <si>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</si>
  <si>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</si>
  <si>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</si>
  <si>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</si>
  <si>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</si>
  <si>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</si>
  <si>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</si>
  <si>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</si>
  <si>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</si>
  <si>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</si>
  <si>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</si>
  <si>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</si>
  <si>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</si>
  <si>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</si>
  <si>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</si>
  <si>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</si>
  <si>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</si>
  <si>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</si>
  <si>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</si>
  <si>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</si>
  <si>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</si>
  <si>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</si>
  <si>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</si>
  <si>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</si>
  <si>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</si>
  <si>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</si>
  <si>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</si>
  <si>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</si>
  <si>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</si>
  <si>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</si>
  <si>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</si>
  <si>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</si>
  <si>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</si>
  <si>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</si>
  <si>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</si>
  <si>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</si>
  <si>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</si>
  <si>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</si>
  <si>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</si>
  <si>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</si>
  <si>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</si>
  <si>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</si>
  <si>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</si>
  <si>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</si>
  <si>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</si>
  <si>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</si>
  <si>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</si>
  <si>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</si>
  <si>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</si>
  <si>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</si>
  <si>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</si>
  <si>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</si>
  <si>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</si>
  <si>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</si>
  <si>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</si>
  <si>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</si>
  <si>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</si>
  <si>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</si>
  <si>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</si>
  <si>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</si>
  <si>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</si>
  <si>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</si>
  <si>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</si>
  <si>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</si>
  <si>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</si>
  <si>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</si>
  <si>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</si>
  <si>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</si>
  <si>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</si>
  <si>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</si>
  <si>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</si>
  <si>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</si>
  <si>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</si>
  <si>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</si>
  <si>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</si>
  <si>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</si>
  <si>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</si>
  <si>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</si>
  <si>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</si>
  <si>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</si>
  <si>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</si>
  <si>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</si>
  <si>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</si>
  <si>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</si>
  <si>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</si>
  <si>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</si>
  <si>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</si>
  <si>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</si>
  <si>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</si>
  <si>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</si>
  <si>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</si>
  <si>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</si>
  <si>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</si>
  <si>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</si>
  <si>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</si>
  <si>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</si>
  <si>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</si>
  <si>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</si>
  <si>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</si>
  <si>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</si>
  <si>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</si>
  <si>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</si>
  <si>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</si>
  <si>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</si>
  <si>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</si>
  <si>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</si>
  <si>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</si>
  <si>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</si>
  <si>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</si>
  <si>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</si>
  <si>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</si>
  <si>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</si>
  <si>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</si>
  <si>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</si>
  <si>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</si>
  <si>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</si>
  <si>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</si>
  <si>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</si>
  <si>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</si>
  <si>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</si>
  <si>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</si>
  <si>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</si>
  <si>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</si>
  <si>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</si>
  <si>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</si>
  <si>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</si>
  <si>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</si>
  <si>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</si>
  <si>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</si>
  <si>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</si>
  <si>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</si>
  <si>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</si>
  <si>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</si>
  <si>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</si>
  <si>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</si>
  <si>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</si>
  <si>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</si>
  <si>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</si>
  <si>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</si>
  <si>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</si>
  <si>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</si>
  <si>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</si>
  <si>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</si>
  <si>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</si>
  <si>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</si>
  <si>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</si>
  <si>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</si>
  <si>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</si>
  <si>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</si>
  <si>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</si>
  <si>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</si>
  <si>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</si>
  <si>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</si>
  <si>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</si>
  <si>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</si>
  <si>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</si>
  <si>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</si>
  <si>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</si>
  <si>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</si>
  <si>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</si>
  <si>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</si>
  <si>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</si>
  <si>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</si>
  <si>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</si>
  <si>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</si>
  <si>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</si>
  <si>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</si>
  <si>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</si>
  <si>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</si>
  <si>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</si>
  <si>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</si>
  <si>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</si>
  <si>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</si>
  <si>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</si>
  <si>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</si>
  <si>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</si>
  <si>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</si>
  <si>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</si>
  <si>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</si>
  <si>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</si>
  <si>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</si>
  <si>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</si>
  <si>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</si>
  <si>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</si>
  <si>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</si>
  <si>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</si>
  <si>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</si>
  <si>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</si>
  <si>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</si>
  <si>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</si>
  <si>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</si>
  <si>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</si>
  <si>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</si>
  <si>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</si>
  <si>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</si>
  <si>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</si>
  <si>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</si>
  <si>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</si>
  <si>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</si>
  <si>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</si>
  <si>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</si>
  <si>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</si>
  <si>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</si>
  <si>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</si>
  <si>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</si>
  <si>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</si>
  <si>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</si>
  <si>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</si>
  <si>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</si>
  <si>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</si>
  <si>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</si>
  <si>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</si>
  <si>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</si>
  <si>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</si>
  <si>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</si>
  <si>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</si>
  <si>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</si>
  <si>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</si>
  <si>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</si>
  <si>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</si>
  <si>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</si>
  <si>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</si>
  <si>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</si>
  <si>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</si>
  <si>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</si>
  <si>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</si>
  <si>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</si>
  <si>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</si>
  <si>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</si>
  <si>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</si>
  <si>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</si>
  <si>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</si>
  <si>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</si>
  <si>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</si>
  <si>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</si>
  <si>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</si>
  <si>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</si>
  <si>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</si>
  <si>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</si>
  <si>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</si>
  <si>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</si>
  <si>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</si>
  <si>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</si>
  <si>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</si>
  <si>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</si>
  <si>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</si>
  <si>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</si>
  <si>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</si>
  <si>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</si>
  <si>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</si>
  <si>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</si>
  <si>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</si>
  <si>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</si>
  <si>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</si>
  <si>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</si>
  <si>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</si>
  <si>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</si>
  <si>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</si>
  <si>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</si>
  <si>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</si>
  <si>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</si>
  <si>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</si>
  <si>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</si>
  <si>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</si>
  <si>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</si>
  <si>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</si>
  <si>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</si>
  <si>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</si>
  <si>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</si>
  <si>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</si>
  <si>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</si>
  <si>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</si>
  <si>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</si>
  <si>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</si>
  <si>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</si>
  <si>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</si>
  <si>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</si>
  <si>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</si>
  <si>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</si>
  <si>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</si>
  <si>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</si>
  <si>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</si>
  <si>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</si>
  <si>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</si>
  <si>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</si>
  <si>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</si>
  <si>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</si>
  <si>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</si>
  <si>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</si>
  <si>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</si>
  <si>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</si>
  <si>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</si>
  <si>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</si>
  <si>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</si>
  <si>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</si>
  <si>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</si>
  <si>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</si>
  <si>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</si>
  <si>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</si>
  <si>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</si>
  <si>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</si>
  <si>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</si>
  <si>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</si>
  <si>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</si>
  <si>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</si>
  <si>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</si>
  <si>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</si>
  <si>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</si>
  <si>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</si>
  <si>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</si>
  <si>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</si>
  <si>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</si>
  <si>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</si>
  <si>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</si>
  <si>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</si>
  <si>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</si>
  <si>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</si>
  <si>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</si>
  <si>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</si>
  <si>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</si>
  <si>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</si>
  <si>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</si>
  <si>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</si>
  <si>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</si>
  <si>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</si>
  <si>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</si>
  <si>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</si>
  <si>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</si>
  <si>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</si>
  <si>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</si>
  <si>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</si>
  <si>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</si>
  <si>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</si>
  <si>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</si>
  <si>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</si>
  <si>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</si>
  <si>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</si>
  <si>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</si>
  <si>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</si>
  <si>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</si>
  <si>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</si>
  <si>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</si>
  <si>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</si>
  <si>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</si>
  <si>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</si>
  <si>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</si>
  <si>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</si>
  <si>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</si>
  <si>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</si>
  <si>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</si>
  <si>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</si>
  <si>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</si>
  <si>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</si>
  <si>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</si>
  <si>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</si>
  <si>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</si>
  <si>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</si>
  <si>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</si>
  <si>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</si>
  <si>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</si>
  <si>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</si>
  <si>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</si>
  <si>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</si>
  <si>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</si>
  <si>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</si>
  <si>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</si>
  <si>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</si>
  <si>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</si>
  <si>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</si>
  <si>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</si>
  <si>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</si>
  <si>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</si>
  <si>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</si>
  <si>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</si>
  <si>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</si>
  <si>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</si>
  <si>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</si>
  <si>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</si>
  <si>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</si>
  <si>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</si>
  <si>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</si>
  <si>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</si>
  <si>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</si>
  <si>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</si>
  <si>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</si>
  <si>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</si>
  <si>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</si>
  <si>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</si>
  <si>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</si>
  <si>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</si>
  <si>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</si>
  <si>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</si>
  <si>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</si>
  <si>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</si>
  <si>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</si>
  <si>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</si>
  <si>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</si>
  <si>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</si>
  <si>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</si>
  <si>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</si>
  <si>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</si>
  <si>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</si>
  <si>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</si>
  <si>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</si>
  <si>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</si>
  <si>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</si>
  <si>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</si>
  <si>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</si>
  <si>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</si>
  <si>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</si>
  <si>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</si>
  <si>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</si>
  <si>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</si>
  <si>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</si>
  <si>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</si>
  <si>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</si>
  <si>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</si>
  <si>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</si>
  <si>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</si>
  <si>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</si>
  <si>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</si>
  <si>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</si>
  <si>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</si>
  <si>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</si>
  <si>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</si>
  <si>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</si>
  <si>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</si>
  <si>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</si>
  <si>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</si>
  <si>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</si>
  <si>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</si>
  <si>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</si>
  <si>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</si>
  <si>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</si>
  <si>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</si>
  <si>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</si>
  <si>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</si>
  <si>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</si>
  <si>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</si>
  <si>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</si>
  <si>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</si>
  <si>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</si>
  <si>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</si>
  <si>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</si>
  <si>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</si>
  <si>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</si>
  <si>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</si>
  <si>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</si>
  <si>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</si>
  <si>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</si>
  <si>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</si>
  <si>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</si>
  <si>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</si>
  <si>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</si>
  <si>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</si>
  <si>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</si>
  <si>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</si>
  <si>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</si>
  <si>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</si>
  <si>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</si>
  <si>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</si>
  <si>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</si>
  <si>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</si>
  <si>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</si>
  <si>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</si>
  <si>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</si>
  <si>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</si>
  <si>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</si>
  <si>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</si>
  <si>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</si>
  <si>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</si>
  <si>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</si>
  <si>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</si>
  <si>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</si>
  <si>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</si>
  <si>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</si>
  <si>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</si>
  <si>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</si>
  <si>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</si>
  <si>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</si>
  <si>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</si>
  <si>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</si>
  <si>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</si>
  <si>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</si>
  <si>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</si>
  <si>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</si>
  <si>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</si>
  <si>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</si>
  <si>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</si>
  <si>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</si>
  <si>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</si>
  <si>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</si>
  <si>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</si>
  <si>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</si>
  <si>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</si>
  <si>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</si>
  <si>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</si>
  <si>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</si>
  <si>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</si>
  <si>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</si>
  <si>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</si>
  <si>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</si>
  <si>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</si>
  <si>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</si>
  <si>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</si>
  <si>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</si>
  <si>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</si>
  <si>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</si>
  <si>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</si>
  <si>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</si>
  <si>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</si>
  <si>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</si>
  <si>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</si>
  <si>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</si>
  <si>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</si>
  <si>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</si>
  <si>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</si>
  <si>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</si>
  <si>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</si>
  <si>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</si>
  <si>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</si>
  <si>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</si>
  <si>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</si>
  <si>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</si>
  <si>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</si>
  <si>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</si>
  <si>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</si>
  <si>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</si>
  <si>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</si>
  <si>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</si>
  <si>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</si>
  <si>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</si>
  <si>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</si>
  <si>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</si>
  <si>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</si>
  <si>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</si>
  <si>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</si>
  <si>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</si>
  <si>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</si>
  <si>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</si>
  <si>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</si>
  <si>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</si>
  <si>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</si>
  <si>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</si>
  <si>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</si>
  <si>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</si>
  <si>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</si>
  <si>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</si>
  <si>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</si>
  <si>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</si>
  <si>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</si>
  <si>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</si>
  <si>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</si>
  <si>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</si>
  <si>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</si>
  <si>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</si>
  <si>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</si>
  <si>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</si>
  <si>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</si>
  <si>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</si>
  <si>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</si>
  <si>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</si>
  <si>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</si>
  <si>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</si>
  <si>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</si>
  <si>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</si>
  <si>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</si>
  <si>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</si>
  <si>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</si>
  <si>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</si>
  <si>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</si>
  <si>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</si>
  <si>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</si>
  <si>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</si>
  <si>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</si>
  <si>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</si>
  <si>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</si>
  <si>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</si>
  <si>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</si>
  <si>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</si>
  <si>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</si>
  <si>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</si>
  <si>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</si>
  <si>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</si>
  <si>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</si>
  <si>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</si>
  <si>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</si>
  <si>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</si>
  <si>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</si>
  <si>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</si>
  <si>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</si>
  <si>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</si>
  <si>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</si>
  <si>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</si>
  <si>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</si>
  <si>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</si>
  <si>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</si>
  <si>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</si>
  <si>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</si>
  <si>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</si>
  <si>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</si>
  <si>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</si>
  <si>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</si>
  <si>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</si>
  <si>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</si>
  <si>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</si>
  <si>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</si>
  <si>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</si>
  <si>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</si>
  <si>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</si>
  <si>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</si>
  <si>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</si>
  <si>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</si>
  <si>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</si>
  <si>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</si>
  <si>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</si>
  <si>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</si>
  <si>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</si>
  <si>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</si>
  <si>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</si>
  <si>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</si>
  <si>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</si>
  <si>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</si>
  <si>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</si>
  <si>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</si>
  <si>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</si>
  <si>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</si>
  <si>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</si>
  <si>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</si>
  <si>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</si>
  <si>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</si>
  <si>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</si>
  <si>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</si>
  <si>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</si>
  <si>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</si>
  <si>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</si>
  <si>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</si>
  <si>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</si>
  <si>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</si>
  <si>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</si>
  <si>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</si>
  <si>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</si>
  <si>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</si>
  <si>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</si>
  <si>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</si>
  <si>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</si>
  <si>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</si>
  <si>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</si>
  <si>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</si>
  <si>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</si>
  <si>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</si>
  <si>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</si>
  <si>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</si>
  <si>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</si>
  <si>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</si>
  <si>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</si>
  <si>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</si>
  <si>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</si>
  <si>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</si>
  <si>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</si>
  <si>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</si>
  <si>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</si>
  <si>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</si>
  <si>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</si>
  <si>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</si>
  <si>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</si>
  <si>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</si>
  <si>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</si>
  <si>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</si>
  <si>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</si>
  <si>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</si>
  <si>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</si>
  <si>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</si>
  <si>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</si>
  <si>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</si>
  <si>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</si>
  <si>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</si>
  <si>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</si>
  <si>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</si>
  <si>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</si>
  <si>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</si>
  <si>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</si>
  <si>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</si>
  <si>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</si>
  <si>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</si>
  <si>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</si>
  <si>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</si>
  <si>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</si>
  <si>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</si>
  <si>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</si>
  <si>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</si>
  <si>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</si>
  <si>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</si>
  <si>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</si>
  <si>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</si>
  <si>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</si>
  <si>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</si>
  <si>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</si>
  <si>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</si>
  <si>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</si>
  <si>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</si>
  <si>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</si>
  <si>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</si>
  <si>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</si>
  <si>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</si>
  <si>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</si>
  <si>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</si>
  <si>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</si>
  <si>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</si>
  <si>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</si>
  <si>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</si>
  <si>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</si>
  <si>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</si>
  <si>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</si>
  <si>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</si>
  <si>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</si>
  <si>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</si>
  <si>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</si>
  <si>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</si>
  <si>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</si>
  <si>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</si>
  <si>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</si>
  <si>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</si>
  <si>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</si>
  <si>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</si>
  <si>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</si>
  <si>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</si>
  <si>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</si>
  <si>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</si>
  <si>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</si>
  <si>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</si>
  <si>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</si>
  <si>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</si>
  <si>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</si>
  <si>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</si>
  <si>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</si>
  <si>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</si>
  <si>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</si>
  <si>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</si>
  <si>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</si>
  <si>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</si>
  <si>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</si>
  <si>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</si>
  <si>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</si>
  <si>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</si>
  <si>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</si>
  <si>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</si>
  <si>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</si>
  <si>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</si>
  <si>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</si>
  <si>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</si>
  <si>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</si>
  <si>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</si>
  <si>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</si>
  <si>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</si>
  <si>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</si>
  <si>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</si>
  <si>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</si>
  <si>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</si>
  <si>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</si>
  <si>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</si>
  <si>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</si>
  <si>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</si>
  <si>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</si>
  <si>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</si>
  <si>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</si>
  <si>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</si>
  <si>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</si>
  <si>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</si>
  <si>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</si>
  <si>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</si>
  <si>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</si>
  <si>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</si>
  <si>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</si>
  <si>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</si>
  <si>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</si>
  <si>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</si>
  <si>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</si>
  <si>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</si>
  <si>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</si>
  <si>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</si>
  <si>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</si>
  <si>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</si>
  <si>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</si>
  <si>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</si>
  <si>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</si>
  <si>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</si>
  <si>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</si>
  <si>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</si>
  <si>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</si>
  <si>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</si>
  <si>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</si>
  <si>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</si>
  <si>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</si>
  <si>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</si>
  <si>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</si>
  <si>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</si>
  <si>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</si>
  <si>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</si>
  <si>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</si>
  <si>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</si>
  <si>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</si>
  <si>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</si>
  <si>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</si>
  <si>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</si>
  <si>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</si>
  <si>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</si>
  <si>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</si>
  <si>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</si>
  <si>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</si>
  <si>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</si>
  <si>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</si>
  <si>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</si>
  <si>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</si>
  <si>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</si>
  <si>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</si>
  <si>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</si>
  <si>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</si>
  <si>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</si>
  <si>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</si>
  <si>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</si>
  <si>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</si>
  <si>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</si>
  <si>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</si>
  <si>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</si>
  <si>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</si>
  <si>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</si>
  <si>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</si>
  <si>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</si>
  <si>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</si>
  <si>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</si>
  <si>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</si>
  <si>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</si>
  <si>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</si>
  <si>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</si>
  <si>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</si>
  <si>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</si>
  <si>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</si>
  <si>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</si>
  <si>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</si>
  <si>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</si>
  <si>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</si>
  <si>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</si>
  <si>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</si>
  <si>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</si>
  <si>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</si>
  <si>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</si>
  <si>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</si>
  <si>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</si>
  <si>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</si>
  <si>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</si>
  <si>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</si>
  <si>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</si>
  <si>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</si>
  <si>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</si>
  <si>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</si>
  <si>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</si>
  <si>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</si>
  <si>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</si>
  <si>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</si>
  <si>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</si>
  <si>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</si>
  <si>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</si>
  <si>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</si>
  <si>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</si>
  <si>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</si>
  <si>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</si>
  <si>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</si>
  <si>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</si>
  <si>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</si>
  <si>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</si>
  <si>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</si>
  <si>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</si>
  <si>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</si>
  <si>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</si>
  <si>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</si>
  <si>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</si>
  <si>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</si>
  <si>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</si>
  <si>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</si>
  <si>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</si>
  <si>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</si>
  <si>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</si>
  <si>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</si>
  <si>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</si>
  <si>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</si>
  <si>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</si>
  <si>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</si>
  <si>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</si>
  <si>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</si>
  <si>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</si>
  <si>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</si>
  <si>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</si>
  <si>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</si>
  <si>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</si>
  <si>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</si>
  <si>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</si>
  <si>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</si>
  <si>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</si>
  <si>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</si>
  <si>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</si>
  <si>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</si>
  <si>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</si>
  <si>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</si>
  <si>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</si>
  <si>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</si>
  <si>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</si>
  <si>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</si>
  <si>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</si>
  <si>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</si>
  <si>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</si>
  <si>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</si>
  <si>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</si>
  <si>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</si>
  <si>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</si>
  <si>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</si>
  <si>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</si>
  <si>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</si>
  <si>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</si>
  <si>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</si>
  <si>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</si>
  <si>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</si>
  <si>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</si>
  <si>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</si>
  <si>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</si>
  <si>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</si>
  <si>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</si>
  <si>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</si>
  <si>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</si>
  <si>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</si>
  <si>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</si>
  <si>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</si>
  <si>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</si>
  <si>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</si>
  <si>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</si>
  <si>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</si>
  <si>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</si>
  <si>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</si>
  <si>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</si>
  <si>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</si>
  <si>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</si>
  <si>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</si>
  <si>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</si>
  <si>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</si>
  <si>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</si>
  <si>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</si>
  <si>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</si>
  <si>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</si>
  <si>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</si>
  <si>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</si>
  <si>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</si>
  <si>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</si>
  <si>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</si>
  <si>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</si>
  <si>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</si>
  <si>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</si>
  <si>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</si>
  <si>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</si>
  <si>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</si>
  <si>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</si>
  <si>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</si>
  <si>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</si>
  <si>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</si>
  <si>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</si>
  <si>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</si>
  <si>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</si>
  <si>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</si>
  <si>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</si>
  <si>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</si>
  <si>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</si>
  <si>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</si>
  <si>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</si>
  <si>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</si>
  <si>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</si>
  <si>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</si>
  <si>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</si>
  <si>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</si>
  <si>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</si>
  <si>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</si>
  <si>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</si>
  <si>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</si>
  <si>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</si>
  <si>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</si>
  <si>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</si>
  <si>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</si>
  <si>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</si>
  <si>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</si>
  <si>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</si>
  <si>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</si>
  <si>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</si>
  <si>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</si>
  <si>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</si>
  <si>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</si>
  <si>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</si>
  <si>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</si>
  <si>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</si>
  <si>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</si>
  <si>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</si>
  <si>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</si>
  <si>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</si>
  <si>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</si>
  <si>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</si>
  <si>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</si>
  <si>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</si>
  <si>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</si>
  <si>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</si>
  <si>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</si>
  <si>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</si>
  <si>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</si>
  <si>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</si>
  <si>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</si>
  <si>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</si>
  <si>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</si>
  <si>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</si>
  <si>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</si>
  <si>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</si>
  <si>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</si>
  <si>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</si>
  <si>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</si>
  <si>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</si>
  <si>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</si>
  <si>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</si>
  <si>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</si>
  <si>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</si>
  <si>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</si>
  <si>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</si>
  <si>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</si>
  <si>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</si>
  <si>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</si>
  <si>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</si>
  <si>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</si>
  <si>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</si>
  <si>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</si>
  <si>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</si>
  <si>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</si>
  <si>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</si>
  <si>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</si>
  <si>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</si>
  <si>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</si>
  <si>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</si>
  <si>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</si>
  <si>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</si>
  <si>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</si>
  <si>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</si>
  <si>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</si>
  <si>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</si>
  <si>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</si>
  <si>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</si>
  <si>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</si>
  <si>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</si>
  <si>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</si>
  <si>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</si>
  <si>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</si>
  <si>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</si>
  <si>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</si>
  <si>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</si>
  <si>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</si>
  <si>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</si>
  <si>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</si>
  <si>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</si>
  <si>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</si>
  <si>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</si>
  <si>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</si>
  <si>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</si>
  <si>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</si>
  <si>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</si>
  <si>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</si>
  <si>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</si>
  <si>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</si>
  <si>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</si>
  <si>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</si>
  <si>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</si>
  <si>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</si>
  <si>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</si>
  <si>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</si>
  <si>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</si>
  <si>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</si>
  <si>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</si>
  <si>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</si>
  <si>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</si>
  <si>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</si>
  <si>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</si>
  <si>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</si>
  <si>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</si>
  <si>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</si>
  <si>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</si>
  <si>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</si>
  <si>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</si>
  <si>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</si>
  <si>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</si>
  <si>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</si>
  <si>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</si>
  <si>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</si>
  <si>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</si>
  <si>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</si>
  <si>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</si>
  <si>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</si>
  <si>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</si>
  <si>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</si>
  <si>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</si>
  <si>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</si>
  <si>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</si>
  <si>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</si>
  <si>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</si>
  <si>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</si>
  <si>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</si>
  <si>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</si>
  <si>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</si>
  <si>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</si>
  <si>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</si>
  <si>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</si>
  <si>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</si>
  <si>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</si>
  <si>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</si>
  <si>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</si>
  <si>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</si>
  <si>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</si>
  <si>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</si>
  <si>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</si>
  <si>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</si>
  <si>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</si>
  <si>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</si>
  <si>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</si>
  <si>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</si>
  <si>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</si>
  <si>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</si>
  <si>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</si>
  <si>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</si>
  <si>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</si>
  <si>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</si>
  <si>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</si>
  <si>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</si>
  <si>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</si>
  <si>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</si>
  <si>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</si>
  <si>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</si>
  <si>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</si>
  <si>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</si>
  <si>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</si>
  <si>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</si>
  <si>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</si>
  <si>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</si>
  <si>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</si>
  <si>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</si>
  <si>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</si>
  <si>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</si>
  <si>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</si>
  <si>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</si>
  <si>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</si>
  <si>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</si>
  <si>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</si>
  <si>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</si>
  <si>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</si>
  <si>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</si>
  <si>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</si>
  <si>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</si>
  <si>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</si>
  <si>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</si>
  <si>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</si>
  <si>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</si>
  <si>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</si>
  <si>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</si>
  <si>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</si>
  <si>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</si>
  <si>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</si>
  <si>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</si>
  <si>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</si>
  <si>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</si>
  <si>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</si>
  <si>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</si>
  <si>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</si>
  <si>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</si>
  <si>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</si>
  <si>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</si>
  <si>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</si>
  <si>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</si>
  <si>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</si>
  <si>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</si>
  <si>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</si>
  <si>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</si>
  <si>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</si>
  <si>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</si>
  <si>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</si>
  <si>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</si>
  <si>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</si>
  <si>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</si>
  <si>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</si>
  <si>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</si>
  <si>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</si>
  <si>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</si>
  <si>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</si>
  <si>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</si>
  <si>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</si>
  <si>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</si>
  <si>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</si>
  <si>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</si>
  <si>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</si>
  <si>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</si>
  <si>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</si>
  <si>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</si>
  <si>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</si>
  <si>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</si>
  <si>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</si>
  <si>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</si>
  <si>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</si>
  <si>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</si>
  <si>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</si>
  <si>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</si>
  <si>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</si>
  <si>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</si>
  <si>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</si>
  <si>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</si>
  <si>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</si>
  <si>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</si>
  <si>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</si>
  <si>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</si>
  <si>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</si>
  <si>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</si>
  <si>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</si>
  <si>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</si>
  <si>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</si>
  <si>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</si>
  <si>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</si>
  <si>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</si>
  <si>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</si>
  <si>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</si>
  <si>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</si>
  <si>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</si>
  <si>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</si>
  <si>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</si>
  <si>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</si>
  <si>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</si>
  <si>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</si>
  <si>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</si>
  <si>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</si>
  <si>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</si>
  <si>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</si>
  <si>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</si>
  <si>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</si>
  <si>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</si>
  <si>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</si>
  <si>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</si>
  <si>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</si>
  <si>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</si>
  <si>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</si>
  <si>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</si>
  <si>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</si>
  <si>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</si>
  <si>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</si>
  <si>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</si>
  <si>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</si>
  <si>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</si>
  <si>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</si>
  <si>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</si>
  <si>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</si>
  <si>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</si>
  <si>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</si>
  <si>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</si>
  <si>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</si>
  <si>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</si>
  <si>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</si>
  <si>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</si>
  <si>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</si>
  <si>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</si>
  <si>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</si>
  <si>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</si>
  <si>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</si>
  <si>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</si>
  <si>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</si>
  <si>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</si>
  <si>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</si>
  <si>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</si>
  <si>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</si>
  <si>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</si>
  <si>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</si>
  <si>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</si>
  <si>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</si>
  <si>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</si>
  <si>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</si>
  <si>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</si>
  <si>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</si>
  <si>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</si>
  <si>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</si>
  <si>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</si>
  <si>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</si>
  <si>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</si>
  <si>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</si>
  <si>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</si>
  <si>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</si>
  <si>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</si>
  <si>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</si>
  <si>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</si>
  <si>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</si>
  <si>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</si>
  <si>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</si>
  <si>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</si>
  <si>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</si>
  <si>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</si>
  <si>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</si>
  <si>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</si>
  <si>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</si>
  <si>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</si>
  <si>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</si>
  <si>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</si>
  <si>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</si>
  <si>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</si>
  <si>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</si>
  <si>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</si>
  <si>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</si>
  <si>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</si>
  <si>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</si>
  <si>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</si>
  <si>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</si>
  <si>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</si>
  <si>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</si>
  <si>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</si>
  <si>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</si>
  <si>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</si>
  <si>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</si>
  <si>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</si>
  <si>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</si>
  <si>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</si>
  <si>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</si>
  <si>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</si>
  <si>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</si>
  <si>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</si>
  <si>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</si>
  <si>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</si>
  <si>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</si>
  <si>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</si>
  <si>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</si>
  <si>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</si>
  <si>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</si>
  <si>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</si>
  <si>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</si>
  <si>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</si>
  <si>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</si>
  <si>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</si>
  <si>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</si>
  <si>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</si>
  <si>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</si>
  <si>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</si>
  <si>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</si>
  <si>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</si>
  <si>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</si>
  <si>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</si>
  <si>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</si>
  <si>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</si>
  <si>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</si>
  <si>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</si>
  <si>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</si>
  <si>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</si>
  <si>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</si>
  <si>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</si>
  <si>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</si>
  <si>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</si>
  <si>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</si>
  <si>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</si>
  <si>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</si>
  <si>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</si>
  <si>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</si>
  <si>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</si>
  <si>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</si>
  <si>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</si>
  <si>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</si>
  <si>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</si>
  <si>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</si>
  <si>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</si>
  <si>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</si>
  <si>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</si>
  <si>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</si>
  <si>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</si>
  <si>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</si>
  <si>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</si>
  <si>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</si>
  <si>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</si>
  <si>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</si>
  <si>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</si>
  <si>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</si>
  <si>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</si>
  <si>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</si>
  <si>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</si>
  <si>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</si>
  <si>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</si>
  <si>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</si>
  <si>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</si>
  <si>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</si>
  <si>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</si>
  <si>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</si>
  <si>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</si>
  <si>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</si>
  <si>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</si>
  <si>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</si>
  <si>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</si>
  <si>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</si>
  <si>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</si>
  <si>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</si>
  <si>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</si>
  <si>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</si>
  <si>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</si>
  <si>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</si>
  <si>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</si>
  <si>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</si>
  <si>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</si>
  <si>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</si>
  <si>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</si>
  <si>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</si>
  <si>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</si>
  <si>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</si>
  <si>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</si>
  <si>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</si>
  <si>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</si>
  <si>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</si>
  <si>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</si>
  <si>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</si>
  <si>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</si>
  <si>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</si>
  <si>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</si>
  <si>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</si>
  <si>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</si>
  <si>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</si>
  <si>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</si>
  <si>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</si>
  <si>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</si>
  <si>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</si>
  <si>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</si>
  <si>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</si>
  <si>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</si>
  <si>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</si>
  <si>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</si>
  <si>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</si>
  <si>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</si>
  <si>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</si>
  <si>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</si>
  <si>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</si>
  <si>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</si>
  <si>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</si>
  <si>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</si>
  <si>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</si>
  <si>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</si>
  <si>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</si>
  <si>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</si>
  <si>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</si>
  <si>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</si>
  <si>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</si>
  <si>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</si>
  <si>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</si>
  <si>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</si>
  <si>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</si>
  <si>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</si>
  <si>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</si>
  <si>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</si>
  <si>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</si>
  <si>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</si>
  <si>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</si>
  <si>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</si>
  <si>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</si>
  <si>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</si>
  <si>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</si>
  <si>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</si>
  <si>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</si>
  <si>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</si>
  <si>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</si>
  <si>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</si>
  <si>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</si>
  <si>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</si>
  <si>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</si>
  <si>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</si>
  <si>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</si>
  <si>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</si>
  <si>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</si>
  <si>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</si>
  <si>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</si>
  <si>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</si>
  <si>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</si>
  <si>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</si>
  <si>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</si>
  <si>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</si>
  <si>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</si>
  <si>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</si>
  <si>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</si>
  <si>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</si>
  <si>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</si>
  <si>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</si>
  <si>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</si>
  <si>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</si>
  <si>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</si>
  <si>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</si>
  <si>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</si>
  <si>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</si>
  <si>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</si>
  <si>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</si>
  <si>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</si>
  <si>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</si>
  <si>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</si>
  <si>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</si>
  <si>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</si>
  <si>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</si>
  <si>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</si>
  <si>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</si>
  <si>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</si>
  <si>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</si>
  <si>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</si>
  <si>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</si>
  <si>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</si>
  <si>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</si>
  <si>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</si>
  <si>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</si>
  <si>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</si>
  <si>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</si>
  <si>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</si>
  <si>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</si>
  <si>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</si>
  <si>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</si>
  <si>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</si>
  <si>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</si>
  <si>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</si>
  <si>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</si>
  <si>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</si>
  <si>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</si>
  <si>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</si>
  <si>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</si>
  <si>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</si>
  <si>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</si>
  <si>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</si>
  <si>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</si>
  <si>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</si>
  <si>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</si>
  <si>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</si>
  <si>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</si>
  <si>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</si>
  <si>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</si>
  <si>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</si>
  <si>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</si>
  <si>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</si>
  <si>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</si>
  <si>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</si>
  <si>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</si>
  <si>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</si>
  <si>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</si>
  <si>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</si>
  <si>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</si>
  <si>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</si>
  <si>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</si>
  <si>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</si>
  <si>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</si>
  <si>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</si>
  <si>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</si>
  <si>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</si>
  <si>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</si>
  <si>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</si>
  <si>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</si>
  <si>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</si>
  <si>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</si>
  <si>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</si>
  <si>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</si>
  <si>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</si>
  <si>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</si>
  <si>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</si>
  <si>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</si>
  <si>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</si>
  <si>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</si>
  <si>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</si>
  <si>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</si>
  <si>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</si>
  <si>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</si>
  <si>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</si>
  <si>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</si>
  <si>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</si>
  <si>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</si>
  <si>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</si>
  <si>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</si>
  <si>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</si>
  <si>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</si>
  <si>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</si>
  <si>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</si>
  <si>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</si>
  <si>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</si>
  <si>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</si>
  <si>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</si>
  <si>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</si>
  <si>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</si>
  <si>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</si>
  <si>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</si>
  <si>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</si>
  <si>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</si>
  <si>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</si>
  <si>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</si>
  <si>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</si>
  <si>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</si>
  <si>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</si>
  <si>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</si>
  <si>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</si>
  <si>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</si>
  <si>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</si>
  <si>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</si>
  <si>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</si>
  <si>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</si>
  <si>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</si>
  <si>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</si>
  <si>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</si>
  <si>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</si>
  <si>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</si>
  <si>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</si>
  <si>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</si>
  <si>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</si>
  <si>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</si>
  <si>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</si>
  <si>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</si>
  <si>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</si>
  <si>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</si>
  <si>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</si>
  <si>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</si>
  <si>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</si>
  <si>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</si>
  <si>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</si>
  <si>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</si>
  <si>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</si>
  <si>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</si>
  <si>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</si>
  <si>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</si>
  <si>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</si>
  <si>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</si>
  <si>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</si>
  <si>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</si>
  <si>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</si>
  <si>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</si>
  <si>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</si>
  <si>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</si>
  <si>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</si>
  <si>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</si>
  <si>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</si>
  <si>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</si>
  <si>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</si>
  <si>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</si>
  <si>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</si>
  <si>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</si>
  <si>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</si>
  <si>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</si>
  <si>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</si>
  <si>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</si>
  <si>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</si>
  <si>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</si>
  <si>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</si>
  <si>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</si>
  <si>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</si>
  <si>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</si>
  <si>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</si>
  <si>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</si>
  <si>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</si>
  <si>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</si>
  <si>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</si>
  <si>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</si>
  <si>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</si>
  <si>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</si>
  <si>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</si>
  <si>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</si>
  <si>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</si>
  <si>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</si>
  <si>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</si>
  <si>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</si>
  <si>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</si>
  <si>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</si>
  <si>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</si>
  <si>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</si>
  <si>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</si>
  <si>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</si>
  <si>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</si>
  <si>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</si>
  <si>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</si>
  <si>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</si>
  <si>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</si>
  <si>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</si>
  <si>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</si>
  <si>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</si>
  <si>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</si>
  <si>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</si>
  <si>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</si>
  <si>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</si>
  <si>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</si>
  <si>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</si>
  <si>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</si>
  <si>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</si>
  <si>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</si>
  <si>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</si>
  <si>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</si>
  <si>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</si>
  <si>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</si>
  <si>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</si>
  <si>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</si>
  <si>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</si>
  <si>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</si>
  <si>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</si>
  <si>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</si>
  <si>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</si>
  <si>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</si>
  <si>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</si>
  <si>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</si>
  <si>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</si>
  <si>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</si>
  <si>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</si>
  <si>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</si>
  <si>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</si>
  <si>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</si>
  <si>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</si>
  <si>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</si>
  <si>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</si>
  <si>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</si>
  <si>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</si>
  <si>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</si>
  <si>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</si>
  <si>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</si>
  <si>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</si>
  <si>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</si>
  <si>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</si>
  <si>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</si>
  <si>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</si>
  <si>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</si>
  <si>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</si>
  <si>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</si>
  <si>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</si>
  <si>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</si>
  <si>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</si>
  <si>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</si>
  <si>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</si>
  <si>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</si>
  <si>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</si>
  <si>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</si>
  <si>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</si>
  <si>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</si>
  <si>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</si>
  <si>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</si>
  <si>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</si>
  <si>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</si>
  <si>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</si>
  <si>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</si>
  <si>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</si>
  <si>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</si>
  <si>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</si>
  <si>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</si>
  <si>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</si>
  <si>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</si>
  <si>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</si>
  <si>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</si>
  <si>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</si>
  <si>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</si>
  <si>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</si>
  <si>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</si>
  <si>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</si>
  <si>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</si>
  <si>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</si>
  <si>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</si>
  <si>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</si>
  <si>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</si>
  <si>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</si>
  <si>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</si>
  <si>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</si>
  <si>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</si>
  <si>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</si>
  <si>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</si>
  <si>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</si>
  <si>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</si>
  <si>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</si>
  <si>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</si>
  <si>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</si>
  <si>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</si>
  <si>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</si>
  <si>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</si>
  <si>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</si>
  <si>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</si>
  <si>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</si>
  <si>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</si>
  <si>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</si>
  <si>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</si>
  <si>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</si>
  <si>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</si>
  <si>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</si>
  <si>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</si>
  <si>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</si>
  <si>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</si>
  <si>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</si>
  <si>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</si>
  <si>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</si>
  <si>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</si>
  <si>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</si>
  <si>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</si>
  <si>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</si>
  <si>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</si>
  <si>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</si>
  <si>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</si>
  <si>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</si>
  <si>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</si>
  <si>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</si>
  <si>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</si>
  <si>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</si>
  <si>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</si>
  <si>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</si>
  <si>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</si>
  <si>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</si>
  <si>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</si>
  <si>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</si>
  <si>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</si>
  <si>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</si>
  <si>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</si>
  <si>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</si>
  <si>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</si>
  <si>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</si>
  <si>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</si>
  <si>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</si>
  <si>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</si>
  <si>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</si>
  <si>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</si>
  <si>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</si>
  <si>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</si>
  <si>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</si>
  <si>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</si>
  <si>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</si>
  <si>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</si>
  <si>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</si>
  <si>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</si>
  <si>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</si>
  <si>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</si>
  <si>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</si>
  <si>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</si>
  <si>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</si>
  <si>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</si>
  <si>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</si>
  <si>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</si>
  <si>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</si>
  <si>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</si>
  <si>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</si>
  <si>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</si>
  <si>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</si>
  <si>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</si>
  <si>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</si>
  <si>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</si>
  <si>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</si>
  <si>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</si>
  <si>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</si>
  <si>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</si>
  <si>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</si>
  <si>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</si>
  <si>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</si>
  <si>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</si>
  <si>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</si>
  <si>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</si>
  <si>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</si>
  <si>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</si>
  <si>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</si>
  <si>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</si>
  <si>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</si>
  <si>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</si>
  <si>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</si>
  <si>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</si>
  <si>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</si>
  <si>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</si>
  <si>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</si>
  <si>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</si>
  <si>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</si>
  <si>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</si>
  <si>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</si>
  <si>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</si>
  <si>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</si>
  <si>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</si>
  <si>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</si>
  <si>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</si>
  <si>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</si>
  <si>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</si>
  <si>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</si>
  <si>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</si>
  <si>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</si>
  <si>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</si>
  <si>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</si>
  <si>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</si>
  <si>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</si>
  <si>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</si>
  <si>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</si>
  <si>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</si>
  <si>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</si>
  <si>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</si>
  <si>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</si>
  <si>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</si>
  <si>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</si>
  <si>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</si>
  <si>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</si>
  <si>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</si>
  <si>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</si>
  <si>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</si>
  <si>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</si>
  <si>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</si>
  <si>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</si>
  <si>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</si>
  <si>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</si>
  <si>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</si>
  <si>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</si>
  <si>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</si>
  <si>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</si>
  <si>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</si>
  <si>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</si>
  <si>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</si>
  <si>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</si>
  <si>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</si>
  <si>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</si>
  <si>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</si>
  <si>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</si>
  <si>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</si>
  <si>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</si>
  <si>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</si>
  <si>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</si>
  <si>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</si>
  <si>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</si>
  <si>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</si>
  <si>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</si>
  <si>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</si>
  <si>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</si>
  <si>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</si>
  <si>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</si>
  <si>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</si>
  <si>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</si>
  <si>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</si>
  <si>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</si>
  <si>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</si>
  <si>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</si>
  <si>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</si>
  <si>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</si>
  <si>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</si>
  <si>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</si>
  <si>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</si>
  <si>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</si>
  <si>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</si>
  <si>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</si>
  <si>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</si>
  <si>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</si>
  <si>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</si>
  <si>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</si>
  <si>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</si>
  <si>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</si>
  <si>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</si>
  <si>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</si>
  <si>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</si>
  <si>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</si>
  <si>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</si>
  <si>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</si>
  <si>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</si>
  <si>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</si>
  <si>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</si>
  <si>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</si>
  <si>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</si>
  <si>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</si>
  <si>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</si>
  <si>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</si>
  <si>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</si>
  <si>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</si>
  <si>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</si>
  <si>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</si>
  <si>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</si>
  <si>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</si>
  <si>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</si>
  <si>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</si>
  <si>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</si>
  <si>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</si>
  <si>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</si>
  <si>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</si>
  <si>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</si>
  <si>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</si>
  <si>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</si>
  <si>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</si>
  <si>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</si>
  <si>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</si>
  <si>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</si>
  <si>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</si>
  <si>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</si>
  <si>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</si>
  <si>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</si>
  <si>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</si>
  <si>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</si>
  <si>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</si>
  <si>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</si>
  <si>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</si>
  <si>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</si>
  <si>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</si>
  <si>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</si>
  <si>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</si>
  <si>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</si>
  <si>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</si>
  <si>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</si>
  <si>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</si>
  <si>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</si>
  <si>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</si>
  <si>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</si>
  <si>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</si>
  <si>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</si>
  <si>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</si>
  <si>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</si>
  <si>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</si>
  <si>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</si>
  <si>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</si>
  <si>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</si>
  <si>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</si>
  <si>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</si>
  <si>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</si>
  <si>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</si>
  <si>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</si>
  <si>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</si>
  <si>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</si>
  <si>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</si>
  <si>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</si>
  <si>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</si>
  <si>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</si>
  <si>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</si>
  <si>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</si>
  <si>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</si>
  <si>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</si>
  <si>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</si>
  <si>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</si>
  <si>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</si>
  <si>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</si>
  <si>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</si>
  <si>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</si>
  <si>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</si>
  <si>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</si>
  <si>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</si>
  <si>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</si>
  <si>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</si>
  <si>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</si>
  <si>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</si>
  <si>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</si>
  <si>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</si>
  <si>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</si>
  <si>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</si>
  <si>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</si>
  <si>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</si>
  <si>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</si>
  <si>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</si>
  <si>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</si>
  <si>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</si>
  <si>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</si>
  <si>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</si>
  <si>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</si>
  <si>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</si>
  <si>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</si>
  <si>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</si>
  <si>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</si>
  <si>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</si>
  <si>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</si>
  <si>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</si>
  <si>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</si>
  <si>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</si>
  <si>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</si>
  <si>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</si>
  <si>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</si>
  <si>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</si>
  <si>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</si>
  <si>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</si>
  <si>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</si>
  <si>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</si>
  <si>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</si>
  <si>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</si>
  <si>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</si>
  <si>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</si>
  <si>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</si>
  <si>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</si>
  <si>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</si>
  <si>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</si>
  <si>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</si>
  <si>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</si>
  <si>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</si>
  <si>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</si>
  <si>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</si>
  <si>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</si>
  <si>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</si>
  <si>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</si>
  <si>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</si>
  <si>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</si>
  <si>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</si>
  <si>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</si>
  <si>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</si>
  <si>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</si>
  <si>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</si>
  <si>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</si>
  <si>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</si>
  <si>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</si>
  <si>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</si>
  <si>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</si>
  <si>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</si>
  <si>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</si>
  <si>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</si>
  <si>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</si>
  <si>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</si>
  <si>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</si>
  <si>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</si>
  <si>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</si>
  <si>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</si>
  <si>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</si>
  <si>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</si>
  <si>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</si>
  <si>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</si>
  <si>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</si>
  <si>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</si>
  <si>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</si>
  <si>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</si>
  <si>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</si>
  <si>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</si>
  <si>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</si>
  <si>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</si>
  <si>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</si>
  <si>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</si>
  <si>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</si>
  <si>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</si>
  <si>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</si>
  <si>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</si>
  <si>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</si>
  <si>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</si>
  <si>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</si>
  <si>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</si>
  <si>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</si>
  <si>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</si>
  <si>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</si>
  <si>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</si>
  <si>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</si>
  <si>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</si>
  <si>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</si>
  <si>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</si>
  <si>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</si>
  <si>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</si>
  <si>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</si>
  <si>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</si>
  <si>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</si>
  <si>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</si>
  <si>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</si>
  <si>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</si>
  <si>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</si>
  <si>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</si>
  <si>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</si>
  <si>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</si>
  <si>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</si>
  <si>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</si>
  <si>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</si>
  <si>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</si>
  <si>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</si>
  <si>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</si>
  <si>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</si>
  <si>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</si>
  <si>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</si>
  <si>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</si>
  <si>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</si>
  <si>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</si>
  <si>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</si>
  <si>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</si>
  <si>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</si>
  <si>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</si>
  <si>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</si>
  <si>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</si>
  <si>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</si>
  <si>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</si>
  <si>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</si>
  <si>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</si>
  <si>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</si>
  <si>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</si>
  <si>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</si>
  <si>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</si>
  <si>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</si>
  <si>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</si>
  <si>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</si>
  <si>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</si>
  <si>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</si>
  <si>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</si>
  <si>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</si>
  <si>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</si>
  <si>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</si>
  <si>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</si>
  <si>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</si>
  <si>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</si>
  <si>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</si>
  <si>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</si>
  <si>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</si>
  <si>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</si>
  <si>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</si>
  <si>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</si>
  <si>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</si>
  <si>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</si>
  <si>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</si>
  <si>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</si>
  <si>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</si>
  <si>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</si>
  <si>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</si>
  <si>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</si>
  <si>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</si>
  <si>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</si>
  <si>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</si>
  <si>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</si>
  <si>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</si>
  <si>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</si>
  <si>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</si>
  <si>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</si>
  <si>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</si>
  <si>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</si>
  <si>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</si>
  <si>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</si>
  <si>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</si>
  <si>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</si>
  <si>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</si>
  <si>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</si>
  <si>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</si>
  <si>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</si>
  <si>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</si>
  <si>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</si>
  <si>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</si>
  <si>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</si>
  <si>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</si>
  <si>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</si>
  <si>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</si>
  <si>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</si>
  <si>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</si>
  <si>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</si>
  <si>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</si>
  <si>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</si>
  <si>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</si>
  <si>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</si>
  <si>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</si>
  <si>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</si>
  <si>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</si>
  <si>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</si>
  <si>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</si>
  <si>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</si>
  <si>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</si>
  <si>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</si>
  <si>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</si>
  <si>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</si>
  <si>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</si>
  <si>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</si>
  <si>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</si>
  <si>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</si>
  <si>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</si>
  <si>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</si>
  <si>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</si>
  <si>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</si>
  <si>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</si>
  <si>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</si>
  <si>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</si>
  <si>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</si>
  <si>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</si>
  <si>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</si>
  <si>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</si>
  <si>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</si>
  <si>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</si>
  <si>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</si>
  <si>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</si>
  <si>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</si>
  <si>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</si>
  <si>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</si>
  <si>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</si>
  <si>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</si>
  <si>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</si>
  <si>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</si>
  <si>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</si>
  <si>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</si>
  <si>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</si>
  <si>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</si>
  <si>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</si>
  <si>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</si>
  <si>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</si>
  <si>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</si>
  <si>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</si>
  <si>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</si>
  <si>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</si>
  <si>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</si>
  <si>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</si>
  <si>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</si>
  <si>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</si>
  <si>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</si>
  <si>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</si>
  <si>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</si>
  <si>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</si>
  <si>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</si>
  <si>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</si>
  <si>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</si>
  <si>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</si>
  <si>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</si>
  <si>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</si>
  <si>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</si>
  <si>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</si>
  <si>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</si>
  <si>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</si>
  <si>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</si>
  <si>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</si>
  <si>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</si>
  <si>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</si>
  <si>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</si>
  <si>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</si>
  <si>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</si>
  <si>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</si>
  <si>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</si>
  <si>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</si>
  <si>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</si>
  <si>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</si>
  <si>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</si>
  <si>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</si>
  <si>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</si>
  <si>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</si>
  <si>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</si>
  <si>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</si>
  <si>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</si>
  <si>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</si>
  <si>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</si>
  <si>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</si>
  <si>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</si>
  <si>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</si>
  <si>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</si>
  <si>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</si>
  <si>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</si>
  <si>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</si>
  <si>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</si>
  <si>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</si>
  <si>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</si>
  <si>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</si>
  <si>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</si>
  <si>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</si>
  <si>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</si>
  <si>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</si>
  <si>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</si>
  <si>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</si>
  <si>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</si>
  <si>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</si>
  <si>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</si>
  <si>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</si>
  <si>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</si>
  <si>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</si>
  <si>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</si>
  <si>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</si>
  <si>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</si>
  <si>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</si>
  <si>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</si>
  <si>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</si>
  <si>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</si>
  <si>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</si>
  <si>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</si>
  <si>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</si>
  <si>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</si>
  <si>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</si>
  <si>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</si>
  <si>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</si>
  <si>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</si>
  <si>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</si>
  <si>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</si>
  <si>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</si>
  <si>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</si>
  <si>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</si>
  <si>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</si>
  <si>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</si>
  <si>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</si>
  <si>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</si>
  <si>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</si>
  <si>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</si>
  <si>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</si>
  <si>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</si>
  <si>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</si>
  <si>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</si>
  <si>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</si>
  <si>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</si>
  <si>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</si>
  <si>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</si>
  <si>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</si>
  <si>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</si>
  <si>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</si>
  <si>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</si>
  <si>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</si>
  <si>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</si>
  <si>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</si>
  <si>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</si>
  <si>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</si>
  <si>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</si>
  <si>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</si>
  <si>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</si>
  <si>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</si>
  <si>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</si>
  <si>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</si>
  <si>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</si>
  <si>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</si>
  <si>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</si>
  <si>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</si>
  <si>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</si>
  <si>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</si>
  <si>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</si>
  <si>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</si>
  <si>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</si>
  <si>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</si>
  <si>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</si>
  <si>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</si>
  <si>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</si>
  <si>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</si>
  <si>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</si>
  <si>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</si>
  <si>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</si>
  <si>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</si>
  <si>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</si>
  <si>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</si>
  <si>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</si>
  <si>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</si>
  <si>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</si>
  <si>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</si>
  <si>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</si>
  <si>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</si>
  <si>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</si>
  <si>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</si>
  <si>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</si>
  <si>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</si>
  <si>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</si>
  <si>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</si>
  <si>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</si>
  <si>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</si>
  <si>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</si>
  <si>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</si>
  <si>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</si>
  <si>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</si>
  <si>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</si>
  <si>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</si>
  <si>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</si>
  <si>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</si>
  <si>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</si>
  <si>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</si>
  <si>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</si>
  <si>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</si>
  <si>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</si>
  <si>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</si>
  <si>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</si>
  <si>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</si>
  <si>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</si>
  <si>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</si>
  <si>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</si>
  <si>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</si>
  <si>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</si>
  <si>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</si>
  <si>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</si>
  <si>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</si>
  <si>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</si>
  <si>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</si>
  <si>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</si>
  <si>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</si>
  <si>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</si>
  <si>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</si>
  <si>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</si>
  <si>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</si>
  <si>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</si>
  <si>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</si>
  <si>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</si>
  <si>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</si>
  <si>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</si>
  <si>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</si>
  <si>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</si>
  <si>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</si>
  <si>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</si>
  <si>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</si>
  <si>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</si>
  <si>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</si>
  <si>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</si>
  <si>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</si>
  <si>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</si>
  <si>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</si>
  <si>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</si>
  <si>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</si>
  <si>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</si>
  <si>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</si>
  <si>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</si>
  <si>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</si>
  <si>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</si>
  <si>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</si>
  <si>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</si>
  <si>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</si>
  <si>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</si>
  <si>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</si>
  <si>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</si>
  <si>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</si>
  <si>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</si>
  <si>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</si>
  <si>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</si>
  <si>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</si>
  <si>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</si>
  <si>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</si>
  <si>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</si>
  <si>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</si>
  <si>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</si>
  <si>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</si>
  <si>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</si>
  <si>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</si>
  <si>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</si>
  <si>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</si>
  <si>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</si>
  <si>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</si>
  <si>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</si>
  <si>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</si>
  <si>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</si>
  <si>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</si>
  <si>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</si>
  <si>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</si>
  <si>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</si>
  <si>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</si>
  <si>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</si>
  <si>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</si>
  <si>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</si>
  <si>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</si>
  <si>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</si>
  <si>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</si>
  <si>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</si>
  <si>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</si>
  <si>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</si>
  <si>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</si>
  <si>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</si>
  <si>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</si>
  <si>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</si>
  <si>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</si>
  <si>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</si>
  <si>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</si>
  <si>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</si>
  <si>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</si>
  <si>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</si>
  <si>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</si>
  <si>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</si>
  <si>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</si>
  <si>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</si>
  <si>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</si>
  <si>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</si>
  <si>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</si>
  <si>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</si>
  <si>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</si>
  <si>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</si>
  <si>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</si>
  <si>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</si>
  <si>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</si>
  <si>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</si>
  <si>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</si>
  <si>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</si>
  <si>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</si>
  <si>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</si>
  <si>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</si>
  <si>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</si>
  <si>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</si>
  <si>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</si>
  <si>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</si>
  <si>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</si>
  <si>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</si>
  <si>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</si>
  <si>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</si>
  <si>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</si>
  <si>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</si>
  <si>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</si>
  <si>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</si>
  <si>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</si>
  <si>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</si>
  <si>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</si>
  <si>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</si>
  <si>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</si>
  <si>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</si>
  <si>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</si>
  <si>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</si>
  <si>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</si>
  <si>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</si>
  <si>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</si>
  <si>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</si>
  <si>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</si>
  <si>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</si>
  <si>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</si>
  <si>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</si>
  <si>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</si>
  <si>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</si>
  <si>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</si>
  <si>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</si>
  <si>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</si>
  <si>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</si>
  <si>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</si>
  <si>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</si>
  <si>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</si>
  <si>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</si>
  <si>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</si>
  <si>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</si>
  <si>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</si>
  <si>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</si>
  <si>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</si>
  <si>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</si>
  <si>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</si>
  <si>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</si>
  <si>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</si>
  <si>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</si>
  <si>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</si>
  <si>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</si>
  <si>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</si>
  <si>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</si>
  <si>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</si>
  <si>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</si>
  <si>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</si>
  <si>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</si>
  <si>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</si>
  <si>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</si>
  <si>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</si>
  <si>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</si>
  <si>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</si>
  <si>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</si>
  <si>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</si>
  <si>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</si>
  <si>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</si>
  <si>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</si>
  <si>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</si>
  <si>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</si>
  <si>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</si>
  <si>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</si>
  <si>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</si>
  <si>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</si>
  <si>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</si>
  <si>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</si>
  <si>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</si>
  <si>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</si>
  <si>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</si>
  <si>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</si>
  <si>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</si>
  <si>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</si>
  <si>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</si>
  <si>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</si>
  <si>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</si>
  <si>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</si>
  <si>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</si>
  <si>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</si>
  <si>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</si>
  <si>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</si>
  <si>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</si>
  <si>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</si>
  <si>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</si>
  <si>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</si>
  <si>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</si>
  <si>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</si>
  <si>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</si>
  <si>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</si>
  <si>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</si>
  <si>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</si>
  <si>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</si>
  <si>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</si>
  <si>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</si>
  <si>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</si>
  <si>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</si>
  <si>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</si>
  <si>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</si>
  <si>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</si>
  <si>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</si>
  <si>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</si>
  <si>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</si>
  <si>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</si>
  <si>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</si>
  <si>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</si>
  <si>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</si>
  <si>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</si>
  <si>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</si>
  <si>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</si>
  <si>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</si>
  <si>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</si>
  <si>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</si>
  <si>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</si>
  <si>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</si>
  <si>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</si>
  <si>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</si>
  <si>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</si>
  <si>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</si>
  <si>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</si>
  <si>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</si>
  <si>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</si>
  <si>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</si>
  <si>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</si>
  <si>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</si>
  <si>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</si>
  <si>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</si>
  <si>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</si>
  <si>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</si>
  <si>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</si>
  <si>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</si>
  <si>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</si>
  <si>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</si>
  <si>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</si>
  <si>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</si>
  <si>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</si>
  <si>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</si>
  <si>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</si>
  <si>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</si>
  <si>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</si>
  <si>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</si>
  <si>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</si>
  <si>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</si>
  <si>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</si>
  <si>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</si>
  <si>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</si>
  <si>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</si>
  <si>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</si>
  <si>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</si>
  <si>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</si>
  <si>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</si>
  <si>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</si>
  <si>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</si>
  <si>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</si>
  <si>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</si>
  <si>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</si>
  <si>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</si>
  <si>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</si>
  <si>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</si>
  <si>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</si>
  <si>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</si>
  <si>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</si>
  <si>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</si>
  <si>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</si>
  <si>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</si>
  <si>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</si>
  <si>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</si>
  <si>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</si>
  <si>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</si>
  <si>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</si>
  <si>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</si>
  <si>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</si>
  <si>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</si>
  <si>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</si>
  <si>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</si>
  <si>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</si>
  <si>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</si>
  <si>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</si>
  <si>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</si>
  <si>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</si>
  <si>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</si>
  <si>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</si>
  <si>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</si>
  <si>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</si>
  <si>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</si>
  <si>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</si>
  <si>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</si>
  <si>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</si>
  <si>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</si>
  <si>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</si>
  <si>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</si>
  <si>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</si>
  <si>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</si>
  <si>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</si>
  <si>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</si>
  <si>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</si>
  <si>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</si>
  <si>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</si>
  <si>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</si>
  <si>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</si>
  <si>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</si>
  <si>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</si>
  <si>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</si>
  <si>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</si>
  <si>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</si>
  <si>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</si>
  <si>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</si>
  <si>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</si>
  <si>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</si>
  <si>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</si>
  <si>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</si>
  <si>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</si>
  <si>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</si>
  <si>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</si>
  <si>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</si>
  <si>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</si>
  <si>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</si>
  <si>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</si>
  <si>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</si>
  <si>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</si>
  <si>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</si>
  <si>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</si>
  <si>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</si>
  <si>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</si>
  <si>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</si>
  <si>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</si>
  <si>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</si>
  <si>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</si>
  <si>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</si>
  <si>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</si>
  <si>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</si>
  <si>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</si>
  <si>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</si>
  <si>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</si>
  <si>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</si>
  <si>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</si>
  <si>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</si>
  <si>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</si>
  <si>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</si>
  <si>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</si>
  <si>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</si>
  <si>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</si>
  <si>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</si>
  <si>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</si>
  <si>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</si>
  <si>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</si>
  <si>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</si>
  <si>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</si>
  <si>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</si>
  <si>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</si>
  <si>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</si>
  <si>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</si>
  <si>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</si>
  <si>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</si>
  <si>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</si>
  <si>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</si>
  <si>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</si>
  <si>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</si>
  <si>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</si>
  <si>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</si>
  <si>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</si>
  <si>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</si>
  <si>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</si>
  <si>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</si>
  <si>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</si>
  <si>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</si>
  <si>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</si>
  <si>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</si>
  <si>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</si>
  <si>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</si>
  <si>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</si>
  <si>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</si>
  <si>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</si>
  <si>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</si>
  <si>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</si>
  <si>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</si>
  <si>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</si>
  <si>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</si>
  <si>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</si>
  <si>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</si>
  <si>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</si>
  <si>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</si>
  <si>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</si>
  <si>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</si>
  <si>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</si>
  <si>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</si>
  <si>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</si>
  <si>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</si>
  <si>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</si>
  <si>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</si>
  <si>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</si>
  <si>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</si>
  <si>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</si>
  <si>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</si>
  <si>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</si>
  <si>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</si>
  <si>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</si>
  <si>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</si>
  <si>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</si>
  <si>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</si>
  <si>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</si>
  <si>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</si>
  <si>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</si>
  <si>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</si>
  <si>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</si>
  <si>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</si>
  <si>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</si>
  <si>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</si>
  <si>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</si>
  <si>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</si>
  <si>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</si>
  <si>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</si>
  <si>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</si>
  <si>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</si>
  <si>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</si>
  <si>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</si>
  <si>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</si>
  <si>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</si>
  <si>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</si>
  <si>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</si>
  <si>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</si>
  <si>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</si>
  <si>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</si>
  <si>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</si>
  <si>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</si>
  <si>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</si>
  <si>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</si>
  <si>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</si>
  <si>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</si>
  <si>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</si>
  <si>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</si>
  <si>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</si>
  <si>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</si>
  <si>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</si>
  <si>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</si>
  <si>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</si>
  <si>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</si>
  <si>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</si>
  <si>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</si>
  <si>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</si>
  <si>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</si>
  <si>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</si>
  <si>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</si>
  <si>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</si>
  <si>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</si>
  <si>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</si>
  <si>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</si>
  <si>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</si>
  <si>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</si>
  <si>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</si>
  <si>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</si>
  <si>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</si>
  <si>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</si>
  <si>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</si>
  <si>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</si>
  <si>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</si>
  <si>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</si>
  <si>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</si>
  <si>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</si>
  <si>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</si>
  <si>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</si>
  <si>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</si>
  <si>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</si>
  <si>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</si>
  <si>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</si>
  <si>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</si>
  <si>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</si>
  <si>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</si>
  <si>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</si>
  <si>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</si>
  <si>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</si>
  <si>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</si>
  <si>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</si>
  <si>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</si>
  <si>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</si>
  <si>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</si>
  <si>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</si>
  <si>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</si>
  <si>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</si>
  <si>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</si>
  <si>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</si>
  <si>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</si>
  <si>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</si>
  <si>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</si>
  <si>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</si>
  <si>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</si>
  <si>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</si>
  <si>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</si>
  <si>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</si>
  <si>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</si>
  <si>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</si>
  <si>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</si>
  <si>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</si>
  <si>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</si>
  <si>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</si>
  <si>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</si>
  <si>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</si>
  <si>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</si>
  <si>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</si>
  <si>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</si>
  <si>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</si>
  <si>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</si>
  <si>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</si>
  <si>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</si>
  <si>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</si>
  <si>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</si>
  <si>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</si>
  <si>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</si>
  <si>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</si>
  <si>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</si>
  <si>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</si>
  <si>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</si>
  <si>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</si>
  <si>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</si>
  <si>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</si>
  <si>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</si>
  <si>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</si>
  <si>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</si>
  <si>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</si>
  <si>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</si>
  <si>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</si>
  <si>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</si>
  <si>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</si>
  <si>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</si>
  <si>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</si>
  <si>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</si>
  <si>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</si>
  <si>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</si>
  <si>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</si>
  <si>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</si>
  <si>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</si>
  <si>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</si>
  <si>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</si>
  <si>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</si>
  <si>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</si>
  <si>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</si>
  <si>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</si>
  <si>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</si>
  <si>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</si>
  <si>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</si>
  <si>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</si>
  <si>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</si>
  <si>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</si>
  <si>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</si>
  <si>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</si>
  <si>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</si>
  <si>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</si>
  <si>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</si>
  <si>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</si>
  <si>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</si>
  <si>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</si>
  <si>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</si>
  <si>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</si>
  <si>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</si>
  <si>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</si>
  <si>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</si>
  <si>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</si>
  <si>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</si>
  <si>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</si>
  <si>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</si>
  <si>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</si>
  <si>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</si>
  <si>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</si>
  <si>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</si>
  <si>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</si>
  <si>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</si>
  <si>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</si>
  <si>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</si>
  <si>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</si>
  <si>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</si>
  <si>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</si>
  <si>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</si>
  <si>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</si>
  <si>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</si>
  <si>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</si>
  <si>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</si>
  <si>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</si>
  <si>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</si>
  <si>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</si>
  <si>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</si>
  <si>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</si>
  <si>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</si>
  <si>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</si>
  <si>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</si>
  <si>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</si>
  <si>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</si>
  <si>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</si>
  <si>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</si>
  <si>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</si>
  <si>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</si>
  <si>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</si>
  <si>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</si>
  <si>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</si>
  <si>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</si>
  <si>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</si>
  <si>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</si>
  <si>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</si>
  <si>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</si>
  <si>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</si>
  <si>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</si>
  <si>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</si>
  <si>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</si>
  <si>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</si>
  <si>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</si>
  <si>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</si>
  <si>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</si>
  <si>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</si>
  <si>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</si>
  <si>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</si>
  <si>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</si>
  <si>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</si>
  <si>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</si>
  <si>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</si>
  <si>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</si>
  <si>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</si>
  <si>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</si>
  <si>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</si>
  <si>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</si>
  <si>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</si>
  <si>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</si>
  <si>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</si>
  <si>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</si>
  <si>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</si>
  <si>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</si>
  <si>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</si>
  <si>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</si>
  <si>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</si>
  <si>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</si>
  <si>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</si>
  <si>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</si>
  <si>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</si>
  <si>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</si>
  <si>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</si>
  <si>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</si>
  <si>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</si>
  <si>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</si>
  <si>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</si>
  <si>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</si>
  <si>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</si>
  <si>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</si>
  <si>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</si>
  <si>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</si>
  <si>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</si>
  <si>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</si>
  <si>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</si>
  <si>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</si>
  <si>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</si>
  <si>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</si>
  <si>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</si>
  <si>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</si>
  <si>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</si>
  <si>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</si>
  <si>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</si>
  <si>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</si>
  <si>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</si>
  <si>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</si>
  <si>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</si>
  <si>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</si>
  <si>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</si>
  <si>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</si>
  <si>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</si>
  <si>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</si>
  <si>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</si>
  <si>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</si>
  <si>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</si>
  <si>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</si>
  <si>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</si>
  <si>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</si>
  <si>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</si>
  <si>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</si>
  <si>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</si>
  <si>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</si>
  <si>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</si>
  <si>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</si>
  <si>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</si>
  <si>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</si>
  <si>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</si>
  <si>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</si>
  <si>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</si>
  <si>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</si>
  <si>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</si>
  <si>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</si>
  <si>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</si>
  <si>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</si>
  <si>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</si>
  <si>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</si>
  <si>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</si>
  <si>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</si>
  <si>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</si>
  <si>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</si>
  <si>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</si>
  <si>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</si>
  <si>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</si>
  <si>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</si>
  <si>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</si>
  <si>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</si>
  <si>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</si>
  <si>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</si>
  <si>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</si>
  <si>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</si>
  <si>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</si>
  <si>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</si>
  <si>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</si>
  <si>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</si>
  <si>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</si>
  <si>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</si>
  <si>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</si>
  <si>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</si>
  <si>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</si>
  <si>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</si>
  <si>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</si>
  <si>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</si>
  <si>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</si>
  <si>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</si>
  <si>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</si>
  <si>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</si>
  <si>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</si>
  <si>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</si>
  <si>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</si>
  <si>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</si>
  <si>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</si>
  <si>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</si>
  <si>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</si>
  <si>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</si>
  <si>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</si>
  <si>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</si>
  <si>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</si>
  <si>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</si>
  <si>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</si>
  <si>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</si>
  <si>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</si>
  <si>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</si>
  <si>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</si>
  <si>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</si>
  <si>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</si>
  <si>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</si>
  <si>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</si>
  <si>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</si>
  <si>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</si>
  <si>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</si>
  <si>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</si>
  <si>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</si>
  <si>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</si>
  <si>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</si>
  <si>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</si>
  <si>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</si>
  <si>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</si>
  <si>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</si>
  <si>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</si>
  <si>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</si>
  <si>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</si>
  <si>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</si>
  <si>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</si>
  <si>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</si>
  <si>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</si>
  <si>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</si>
  <si>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</si>
  <si>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</si>
  <si>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</si>
  <si>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</si>
  <si>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</si>
  <si>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</si>
  <si>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</si>
  <si>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</si>
  <si>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</si>
  <si>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</si>
  <si>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</si>
  <si>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</si>
  <si>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</si>
  <si>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</si>
  <si>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</si>
  <si>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</si>
  <si>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</si>
  <si>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</si>
  <si>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</si>
  <si>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</si>
  <si>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</si>
  <si>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</si>
  <si>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</si>
  <si>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</si>
  <si>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</si>
  <si>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</si>
  <si>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</si>
  <si>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</si>
  <si>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</si>
  <si>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</si>
  <si>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</si>
  <si>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</si>
  <si>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</si>
  <si>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</si>
  <si>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</si>
  <si>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</si>
  <si>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</si>
  <si>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</si>
  <si>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</si>
  <si>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</si>
  <si>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</si>
  <si>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</si>
  <si>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</si>
  <si>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</si>
  <si>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</si>
  <si>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</si>
  <si>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</si>
  <si>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</si>
  <si>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</si>
  <si>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</si>
  <si>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</si>
  <si>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</si>
  <si>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</si>
  <si>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</si>
  <si>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</si>
  <si>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</si>
  <si>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</si>
  <si>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</si>
  <si>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</si>
  <si>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</si>
  <si>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</si>
  <si>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</si>
  <si>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</si>
  <si>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</si>
  <si>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</si>
  <si>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</si>
  <si>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</si>
  <si>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</si>
  <si>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</si>
  <si>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</si>
  <si>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</si>
  <si>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</si>
  <si>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</si>
  <si>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</si>
  <si>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</si>
  <si>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</si>
  <si>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</si>
  <si>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</si>
  <si>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</si>
  <si>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</si>
  <si>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</si>
  <si>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</si>
  <si>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</si>
  <si>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</si>
  <si>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</si>
  <si>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</si>
  <si>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</si>
  <si>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</si>
  <si>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</si>
  <si>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</si>
  <si>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</si>
  <si>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</si>
  <si>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</si>
  <si>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</si>
  <si>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</si>
  <si>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</si>
  <si>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</si>
  <si>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</si>
  <si>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</si>
  <si>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</si>
  <si>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</si>
  <si>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</si>
  <si>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</si>
  <si>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</si>
  <si>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</si>
  <si>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</si>
  <si>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</si>
  <si>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</si>
  <si>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</si>
  <si>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</si>
  <si>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</si>
  <si>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</si>
  <si>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</si>
  <si>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</si>
  <si>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</si>
  <si>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</si>
  <si>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</si>
  <si>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</si>
  <si>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</si>
  <si>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</si>
  <si>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</si>
  <si>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</si>
  <si>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</si>
  <si>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</si>
  <si>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</si>
  <si>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</si>
  <si>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</si>
  <si>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</si>
  <si>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</si>
  <si>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</si>
  <si>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</si>
  <si>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</si>
  <si>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</si>
  <si>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</si>
  <si>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</si>
  <si>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</si>
  <si>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</si>
  <si>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</si>
  <si>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</si>
  <si>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</si>
  <si>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</si>
  <si>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</si>
  <si>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</si>
  <si>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</si>
  <si>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</si>
  <si>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</si>
  <si>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</si>
  <si>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</si>
  <si>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</si>
  <si>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</si>
  <si>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</si>
  <si>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</si>
  <si>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</si>
  <si>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</si>
  <si>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</si>
  <si>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</si>
  <si>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</si>
  <si>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</si>
  <si>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</si>
  <si>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</si>
  <si>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</si>
  <si>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</si>
  <si>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</si>
  <si>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</si>
  <si>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</si>
  <si>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</si>
  <si>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</si>
  <si>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</si>
  <si>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</si>
  <si>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</si>
  <si>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</si>
  <si>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</si>
  <si>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</si>
  <si>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</si>
  <si>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</si>
  <si>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</si>
  <si>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</si>
  <si>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</si>
  <si>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</si>
  <si>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</si>
  <si>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</si>
  <si>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</si>
  <si>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</si>
  <si>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</si>
  <si>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</si>
  <si>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</si>
  <si>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</si>
  <si>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</si>
  <si>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</si>
  <si>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</si>
  <si>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</si>
  <si>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</si>
  <si>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</si>
  <si>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</si>
  <si>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</si>
  <si>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</si>
  <si>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</si>
  <si>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</si>
  <si>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</si>
  <si>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</si>
  <si>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</si>
  <si>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</si>
  <si>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</si>
  <si>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</si>
  <si>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</si>
  <si>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</si>
  <si>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</si>
  <si>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</si>
  <si>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</si>
  <si>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</si>
  <si>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</si>
  <si>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</si>
  <si>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</si>
  <si>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</si>
  <si>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</si>
  <si>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</si>
  <si>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</si>
  <si>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</si>
  <si>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</si>
  <si>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</si>
  <si>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</si>
  <si>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</si>
  <si>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</si>
  <si>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</si>
  <si>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</si>
  <si>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</si>
  <si>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</si>
  <si>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</si>
  <si>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</si>
  <si>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</si>
  <si>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</si>
  <si>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</si>
  <si>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</si>
  <si>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</si>
  <si>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</si>
  <si>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</si>
  <si>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</si>
  <si>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</si>
  <si>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</si>
  <si>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</si>
  <si>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</si>
  <si>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</si>
  <si>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</si>
  <si>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</si>
  <si>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</si>
  <si>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</si>
  <si>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</si>
  <si>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</si>
  <si>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</si>
  <si>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</si>
  <si>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</si>
  <si>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</si>
  <si>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</si>
  <si>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</si>
  <si>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</si>
  <si>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</si>
  <si>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</si>
  <si>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</si>
  <si>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</si>
  <si>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</si>
  <si>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</si>
  <si>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</si>
  <si>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</si>
  <si>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</si>
  <si>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</si>
  <si>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</si>
  <si>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</si>
  <si>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</si>
  <si>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</si>
  <si>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</si>
  <si>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</si>
  <si>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</si>
  <si>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</si>
  <si>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</si>
  <si>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</si>
  <si>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</si>
  <si>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</si>
  <si>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</si>
  <si>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</si>
  <si>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</si>
  <si>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</si>
  <si>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</si>
  <si>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</si>
  <si>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</si>
  <si>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</si>
  <si>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</si>
  <si>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</si>
  <si>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</si>
  <si>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</si>
  <si>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</si>
  <si>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</si>
  <si>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</si>
  <si>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</si>
  <si>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</si>
  <si>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</si>
  <si>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</si>
  <si>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</si>
  <si>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</si>
  <si>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</si>
  <si>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</si>
  <si>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</si>
  <si>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</si>
  <si>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</si>
  <si>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</si>
  <si>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</si>
  <si>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</si>
  <si>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</si>
  <si>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</si>
  <si>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</si>
  <si>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</si>
  <si>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</si>
  <si>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</si>
  <si>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</si>
  <si>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</si>
  <si>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</si>
  <si>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</si>
  <si>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</si>
  <si>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</si>
  <si>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</si>
  <si>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</si>
  <si>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</si>
  <si>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</si>
  <si>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</si>
  <si>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</si>
  <si>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</si>
  <si>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</si>
  <si>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</si>
  <si>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</si>
  <si>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</si>
  <si>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</si>
  <si>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</si>
  <si>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</si>
  <si>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</si>
  <si>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</si>
  <si>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</si>
  <si>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</si>
  <si>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</si>
  <si>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</si>
  <si>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</si>
  <si>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</si>
  <si>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</si>
  <si>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</si>
  <si>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</si>
  <si>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</si>
  <si>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</si>
  <si>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</si>
  <si>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</si>
  <si>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</si>
  <si>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</si>
  <si>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</si>
  <si>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</si>
  <si>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</si>
  <si>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</si>
  <si>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</si>
  <si>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</si>
  <si>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</si>
  <si>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</si>
  <si>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</si>
  <si>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</si>
  <si>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</si>
  <si>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</si>
  <si>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</si>
  <si>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</si>
  <si>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</si>
  <si>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</si>
  <si>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</si>
  <si>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</si>
  <si>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</si>
  <si>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</si>
  <si>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</si>
  <si>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</si>
  <si>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</si>
  <si>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</si>
  <si>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</si>
  <si>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</si>
  <si>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</si>
  <si>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</si>
  <si>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</si>
  <si>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</si>
  <si>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</si>
  <si>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</si>
  <si>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</si>
  <si>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</si>
  <si>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</si>
  <si>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</si>
  <si>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</si>
  <si>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</si>
  <si>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</si>
  <si>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</si>
  <si>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</si>
  <si>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</si>
  <si>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</si>
  <si>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</si>
  <si>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</si>
  <si>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</si>
  <si>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</si>
  <si>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</si>
  <si>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</si>
  <si>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</si>
  <si>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</si>
  <si>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</si>
  <si>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</si>
  <si>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</si>
  <si>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</si>
  <si>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</si>
  <si>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</si>
  <si>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</si>
  <si>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</si>
  <si>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</si>
  <si>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</si>
  <si>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</si>
  <si>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</si>
  <si>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</si>
  <si>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</si>
  <si>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</si>
  <si>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</si>
  <si>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</si>
  <si>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</si>
  <si>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</si>
  <si>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</si>
  <si>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</si>
  <si>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</si>
  <si>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</si>
  <si>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</si>
  <si>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</si>
  <si>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</si>
  <si>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</si>
  <si>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</si>
  <si>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</si>
  <si>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</si>
  <si>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</si>
  <si>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</si>
  <si>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</si>
  <si>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</si>
  <si>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</si>
  <si>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</si>
  <si>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</si>
  <si>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</si>
  <si>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</si>
  <si>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</si>
  <si>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</si>
  <si>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</si>
  <si>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</si>
  <si>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</si>
  <si>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</si>
  <si>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</si>
  <si>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</si>
  <si>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</si>
  <si>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</si>
  <si>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</si>
  <si>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</si>
  <si>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</si>
  <si>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</si>
  <si>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</si>
  <si>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</si>
  <si>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</si>
  <si>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</si>
  <si>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</si>
  <si>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</si>
  <si>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</si>
  <si>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</si>
  <si>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</si>
  <si>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</si>
  <si>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</si>
  <si>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</si>
  <si>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</si>
  <si>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</si>
  <si>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</si>
  <si>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</si>
  <si>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</si>
  <si>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</si>
  <si>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</si>
  <si>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</si>
  <si>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</si>
  <si>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</si>
  <si>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</si>
  <si>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</si>
  <si>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</si>
  <si>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</si>
  <si>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</si>
  <si>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</si>
  <si>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</si>
  <si>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</si>
  <si>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</si>
  <si>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</si>
  <si>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</si>
  <si>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</si>
  <si>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</si>
  <si>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</si>
  <si>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</si>
  <si>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</si>
  <si>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</si>
  <si>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</si>
  <si>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</si>
  <si>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</si>
  <si>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</si>
  <si>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</si>
  <si>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</si>
  <si>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</si>
  <si>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</si>
  <si>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</si>
  <si>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</si>
  <si>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</si>
  <si>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</si>
  <si>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</si>
  <si>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</si>
  <si>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</si>
  <si>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</si>
  <si>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</si>
  <si>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</si>
  <si>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</si>
  <si>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</si>
  <si>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</si>
  <si>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</si>
  <si>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</si>
  <si>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</si>
  <si>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</si>
  <si>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</si>
  <si>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</si>
  <si>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</si>
  <si>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</si>
  <si>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</si>
  <si>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</si>
  <si>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</si>
  <si>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</si>
  <si>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</si>
  <si>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</si>
  <si>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</si>
  <si>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</si>
  <si>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</si>
  <si>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</si>
  <si>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</si>
  <si>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</si>
  <si>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</si>
  <si>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</si>
  <si>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</si>
  <si>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</si>
  <si>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</si>
  <si>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</si>
  <si>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</si>
  <si>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</si>
  <si>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</si>
  <si>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</si>
  <si>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</si>
  <si>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</si>
  <si>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</si>
  <si>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</si>
  <si>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</si>
  <si>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</si>
  <si>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</si>
  <si>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</si>
  <si>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</si>
  <si>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</si>
  <si>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</si>
  <si>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</si>
  <si>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</si>
  <si>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</si>
  <si>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</si>
  <si>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</si>
  <si>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</si>
  <si>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</si>
  <si>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</si>
  <si>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</si>
  <si>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</si>
  <si>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</si>
  <si>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</si>
  <si>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</si>
  <si>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</si>
  <si>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</si>
  <si>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</si>
  <si>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</si>
  <si>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</si>
  <si>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</si>
  <si>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</si>
  <si>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</si>
  <si>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</si>
  <si>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</si>
  <si>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</si>
  <si>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</si>
  <si>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</si>
  <si>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</si>
  <si>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</si>
  <si>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</si>
  <si>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</si>
  <si>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</si>
  <si>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</si>
  <si>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</si>
  <si>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</si>
  <si>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</si>
  <si>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</si>
  <si>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</si>
  <si>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</si>
  <si>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</si>
  <si>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</si>
  <si>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</si>
  <si>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</si>
  <si>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</si>
  <si>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</si>
  <si>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</si>
  <si>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</si>
  <si>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</si>
  <si>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</si>
  <si>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</si>
  <si>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</si>
  <si>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</si>
  <si>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</si>
  <si>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</si>
  <si>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</si>
  <si>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</si>
  <si>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</si>
  <si>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</si>
  <si>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</si>
  <si>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</si>
  <si>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</si>
  <si>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</si>
  <si>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</si>
  <si>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</si>
  <si>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</si>
  <si>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</si>
  <si>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</si>
  <si>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</si>
  <si>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</si>
  <si>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</si>
  <si>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</si>
  <si>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</si>
  <si>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</si>
  <si>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</si>
  <si>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</si>
  <si>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</si>
  <si>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</si>
  <si>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</si>
  <si>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</si>
  <si>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</si>
  <si>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</si>
  <si>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</si>
  <si>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</si>
  <si>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</si>
  <si>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</si>
  <si>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</si>
  <si>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</si>
  <si>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</si>
  <si>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</si>
  <si>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</si>
  <si>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</si>
  <si>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</si>
  <si>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</si>
  <si>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</si>
  <si>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</si>
  <si>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</si>
  <si>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</si>
  <si>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</si>
  <si>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</si>
  <si>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</si>
  <si>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</si>
  <si>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</si>
  <si>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</si>
  <si>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</si>
  <si>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</si>
  <si>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</si>
  <si>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</si>
  <si>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</si>
  <si>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</si>
  <si>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</si>
  <si>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</si>
  <si>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</si>
  <si>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</si>
  <si>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</si>
  <si>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</si>
  <si>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</si>
  <si>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</si>
  <si>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</si>
  <si>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</si>
  <si>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</si>
  <si>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</si>
  <si>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</si>
  <si>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</si>
  <si>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</si>
  <si>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</si>
  <si>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</si>
  <si>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</si>
  <si>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</si>
  <si>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</si>
  <si>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</si>
  <si>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</si>
  <si>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</si>
  <si>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</si>
  <si>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</si>
  <si>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</si>
  <si>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</si>
  <si>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</si>
  <si>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</si>
  <si>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</si>
  <si>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</si>
  <si>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</si>
  <si>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</si>
  <si>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</si>
  <si>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</si>
  <si>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</si>
  <si>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</si>
  <si>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</si>
  <si>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</si>
  <si>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</si>
  <si>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</si>
  <si>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</si>
  <si>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</si>
  <si>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</si>
  <si>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</si>
  <si>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</si>
  <si>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</si>
  <si>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</si>
  <si>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</si>
  <si>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</si>
  <si>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</si>
  <si>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</si>
  <si>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</si>
  <si>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</si>
  <si>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</si>
  <si>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</si>
  <si>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</si>
  <si>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</si>
  <si>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</si>
  <si>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</si>
  <si>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</si>
  <si>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</si>
  <si>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</si>
  <si>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</si>
  <si>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</si>
  <si>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</si>
  <si>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</si>
  <si>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</si>
  <si>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</si>
  <si>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</si>
  <si>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</si>
  <si>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</si>
  <si>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</si>
  <si>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</si>
  <si>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</si>
  <si>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</si>
  <si>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</si>
  <si>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</si>
  <si>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</si>
  <si>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</si>
  <si>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</si>
  <si>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</si>
  <si>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</si>
  <si>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</si>
  <si>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</si>
  <si>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</si>
  <si>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</si>
  <si>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</si>
  <si>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</si>
  <si>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</si>
  <si>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</si>
  <si>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</si>
  <si>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</si>
  <si>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</si>
  <si>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</si>
  <si>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</si>
  <si>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</si>
  <si>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</si>
  <si>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</si>
  <si>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</si>
  <si>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</si>
  <si>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</si>
  <si>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</si>
  <si>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</si>
  <si>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</si>
  <si>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</si>
  <si>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</si>
  <si>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</si>
  <si>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</si>
  <si>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</si>
  <si>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</si>
  <si>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</si>
  <si>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</si>
  <si>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</si>
  <si>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</si>
  <si>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</si>
  <si>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</si>
  <si>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</si>
  <si>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</si>
  <si>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</si>
  <si>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</si>
  <si>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</si>
  <si>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</si>
  <si>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</si>
  <si>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</si>
  <si>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</si>
  <si>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</si>
  <si>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</si>
  <si>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</si>
  <si>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</si>
  <si>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</si>
  <si>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</si>
  <si>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</si>
  <si>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</si>
  <si>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</si>
  <si>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</si>
  <si>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</si>
  <si>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</si>
  <si>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</si>
  <si>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</si>
  <si>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</si>
  <si>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</si>
  <si>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</si>
  <si>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</si>
  <si>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</si>
  <si>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</si>
  <si>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</si>
  <si>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</si>
  <si>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</si>
  <si>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</si>
  <si>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</si>
  <si>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</si>
  <si>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</si>
  <si>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</si>
  <si>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</si>
  <si>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</si>
  <si>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</si>
  <si>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</si>
  <si>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</si>
  <si>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</si>
  <si>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</si>
  <si>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</si>
  <si>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</si>
  <si>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</si>
  <si>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</si>
  <si>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</si>
  <si>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</si>
  <si>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</si>
  <si>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</si>
  <si>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</si>
  <si>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</si>
  <si>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</si>
  <si>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</si>
  <si>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</si>
  <si>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</si>
  <si>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</si>
  <si>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</si>
  <si>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</si>
  <si>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</si>
  <si>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</si>
  <si>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</si>
  <si>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</si>
  <si>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</si>
  <si>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</si>
  <si>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</si>
  <si>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</si>
  <si>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</si>
  <si>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</si>
  <si>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</si>
  <si>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</si>
  <si>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</si>
  <si>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</si>
  <si>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</si>
  <si>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</si>
  <si>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</si>
  <si>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</si>
  <si>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</si>
  <si>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</si>
  <si>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</si>
  <si>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</si>
  <si>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</si>
  <si>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</si>
  <si>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</si>
  <si>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</si>
  <si>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</si>
  <si>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</si>
  <si>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</si>
  <si>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</si>
  <si>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</si>
  <si>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</si>
  <si>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</si>
  <si>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</si>
  <si>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</si>
  <si>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</si>
  <si>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</si>
  <si>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</si>
  <si>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</si>
  <si>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</si>
  <si>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</si>
  <si>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</si>
  <si>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</si>
  <si>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</si>
  <si>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</si>
  <si>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</si>
  <si>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</si>
  <si>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</si>
  <si>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</si>
  <si>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</si>
  <si>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</si>
  <si>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</si>
  <si>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</si>
  <si>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</si>
  <si>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</si>
  <si>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</si>
  <si>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</si>
  <si>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</si>
  <si>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</si>
  <si>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</si>
  <si>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</si>
  <si>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</si>
  <si>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</si>
  <si>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</si>
  <si>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</si>
  <si>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</si>
  <si>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</si>
  <si>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</si>
  <si>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</si>
  <si>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</si>
  <si>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</si>
  <si>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</si>
  <si>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</si>
  <si>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</si>
  <si>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</si>
  <si>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</si>
  <si>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</si>
  <si>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</si>
  <si>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</si>
  <si>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</si>
  <si>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</si>
  <si>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</si>
  <si>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</si>
  <si>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</si>
  <si>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</si>
  <si>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</si>
  <si>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</si>
  <si>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</si>
  <si>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</si>
  <si>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</si>
  <si>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</si>
  <si>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</si>
  <si>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</si>
  <si>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</si>
  <si>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</si>
  <si>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</si>
  <si>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</si>
  <si>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</si>
  <si>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</si>
  <si>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</si>
  <si>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</si>
  <si>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</si>
  <si>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</si>
  <si>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</si>
  <si>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</si>
  <si>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</si>
  <si>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</si>
  <si>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</si>
  <si>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</si>
  <si>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</si>
  <si>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</si>
  <si>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</si>
  <si>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</si>
  <si>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</si>
  <si>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</si>
  <si>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</si>
  <si>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</si>
  <si>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</si>
  <si>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</si>
  <si>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</si>
  <si>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</si>
  <si>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</si>
  <si>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</si>
  <si>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</si>
  <si>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</si>
  <si>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</si>
  <si>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</si>
  <si>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</si>
  <si>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</si>
  <si>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</si>
  <si>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</si>
  <si>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</si>
  <si>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</si>
  <si>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</si>
  <si>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</si>
  <si>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</si>
  <si>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</si>
  <si>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</si>
  <si>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</si>
  <si>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</si>
  <si>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</si>
  <si>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</si>
  <si>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</si>
  <si>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</si>
  <si>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</si>
  <si>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</si>
  <si>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</si>
  <si>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</si>
  <si>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</si>
  <si>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</si>
  <si>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</si>
  <si>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</si>
  <si>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</si>
  <si>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</si>
  <si>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</si>
  <si>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</si>
  <si>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</si>
  <si>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</si>
  <si>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</si>
  <si>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</si>
  <si>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</si>
  <si>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</si>
  <si>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</si>
  <si>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</si>
  <si>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</si>
  <si>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</si>
  <si>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</si>
  <si>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</si>
  <si>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</si>
  <si>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</si>
  <si>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</si>
  <si>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</si>
  <si>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</si>
  <si>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</si>
  <si>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</si>
  <si>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</si>
  <si>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</si>
  <si>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</si>
  <si>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</si>
  <si>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</si>
  <si>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</si>
  <si>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</si>
  <si>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</si>
  <si>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</si>
  <si>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</si>
  <si>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</si>
  <si>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</si>
  <si>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</si>
  <si>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</si>
  <si>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</si>
  <si>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</si>
  <si>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</si>
  <si>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</si>
  <si>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</si>
  <si>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</si>
  <si>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</si>
  <si>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</si>
  <si>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</si>
  <si>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</si>
  <si>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</si>
  <si>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</si>
  <si>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</si>
  <si>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</si>
  <si>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</si>
  <si>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</si>
  <si>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</si>
  <si>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</si>
  <si>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</si>
  <si>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</si>
  <si>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</si>
  <si>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</si>
  <si>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</si>
  <si>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</si>
  <si>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</si>
  <si>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</si>
  <si>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</si>
  <si>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</si>
  <si>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</si>
  <si>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</si>
  <si>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</si>
  <si>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</si>
  <si>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</si>
  <si>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</si>
  <si>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</si>
  <si>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</si>
  <si>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</si>
  <si>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</si>
  <si>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</si>
  <si>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</si>
  <si>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</si>
  <si>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</si>
  <si>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</si>
  <si>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</si>
  <si>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</si>
  <si>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</si>
  <si>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</si>
  <si>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</si>
  <si>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</si>
  <si>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</si>
  <si>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</si>
  <si>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</si>
  <si>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</si>
  <si>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</si>
  <si>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</si>
  <si>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</si>
  <si>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</si>
  <si>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</si>
  <si>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</si>
  <si>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</si>
  <si>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</si>
  <si>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</si>
  <si>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</si>
  <si>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</si>
  <si>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</si>
  <si>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</si>
  <si>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</si>
  <si>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</si>
  <si>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</si>
  <si>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</si>
  <si>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</si>
  <si>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</si>
  <si>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</si>
  <si>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</si>
  <si>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</si>
  <si>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</si>
  <si>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</si>
  <si>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</si>
  <si>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</si>
  <si>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</si>
  <si>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</si>
  <si>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</si>
  <si>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</si>
  <si>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</si>
  <si>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</si>
  <si>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</si>
  <si>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</si>
  <si>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</si>
  <si>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</si>
  <si>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</si>
  <si>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</si>
  <si>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</si>
  <si>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</si>
  <si>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</si>
  <si>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</si>
  <si>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</si>
  <si>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</si>
  <si>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</si>
  <si>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</si>
  <si>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</si>
  <si>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</si>
  <si>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</si>
  <si>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</si>
  <si>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</si>
  <si>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</si>
  <si>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</si>
  <si>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</si>
  <si>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</si>
  <si>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</si>
  <si>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</si>
  <si>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</si>
  <si>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</si>
  <si>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</si>
  <si>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</si>
  <si>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</si>
  <si>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</si>
  <si>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</si>
  <si>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</si>
  <si>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</si>
  <si>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</si>
  <si>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</si>
  <si>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</si>
  <si>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</si>
  <si>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</si>
  <si>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</si>
  <si>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</si>
  <si>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</si>
  <si>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</si>
  <si>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</si>
  <si>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</si>
  <si>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</si>
  <si>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</si>
  <si>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</si>
  <si>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</si>
  <si>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</si>
  <si>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</si>
  <si>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</si>
  <si>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</si>
  <si>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</si>
  <si>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</si>
  <si>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</si>
  <si>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</si>
  <si>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</si>
  <si>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</si>
  <si>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</si>
  <si>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</si>
  <si>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</si>
  <si>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</si>
  <si>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</si>
  <si>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</si>
  <si>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</si>
  <si>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</si>
  <si>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</si>
  <si>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</si>
  <si>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</si>
  <si>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</si>
  <si>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</si>
  <si>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</si>
  <si>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</si>
  <si>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</si>
  <si>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</si>
  <si>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</si>
  <si>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</si>
  <si>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</si>
  <si>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</si>
  <si>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</si>
  <si>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</si>
  <si>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</si>
  <si>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</si>
  <si>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</si>
  <si>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</si>
  <si>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</si>
  <si>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</si>
  <si>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</si>
  <si>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</si>
  <si>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</si>
  <si>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</si>
  <si>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</si>
  <si>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</si>
  <si>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</si>
  <si>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</si>
  <si>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</si>
  <si>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</si>
  <si>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</si>
  <si>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</si>
  <si>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</si>
  <si>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</si>
  <si>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</si>
  <si>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</si>
  <si>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</si>
  <si>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</si>
  <si>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</si>
  <si>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</si>
  <si>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</si>
  <si>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</si>
  <si>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</si>
  <si>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</si>
  <si>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</si>
  <si>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</si>
  <si>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</si>
  <si>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</si>
  <si>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</si>
  <si>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</si>
  <si>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</si>
  <si>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</si>
  <si>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</si>
  <si>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</si>
  <si>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</si>
  <si>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</si>
  <si>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</si>
  <si>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</si>
  <si>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</si>
  <si>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</si>
  <si>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</si>
  <si>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</si>
  <si>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</si>
  <si>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</si>
  <si>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</si>
  <si>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</si>
  <si>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</si>
  <si>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</si>
  <si>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</si>
  <si>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</si>
  <si>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</si>
  <si>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</si>
  <si>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</si>
  <si>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</si>
  <si>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</si>
  <si>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</si>
  <si>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</si>
  <si>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</si>
  <si>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</si>
  <si>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</si>
  <si>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</si>
  <si>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</si>
  <si>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</si>
  <si>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</si>
  <si>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</si>
  <si>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</si>
  <si>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</si>
  <si>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</si>
  <si>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</si>
  <si>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</si>
  <si>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</si>
  <si>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</si>
  <si>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</si>
  <si>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</si>
  <si>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</si>
  <si>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</si>
  <si>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</si>
  <si>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</si>
  <si>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</si>
  <si>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</si>
  <si>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</si>
  <si>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</si>
  <si>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</si>
  <si>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</si>
  <si>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</si>
  <si>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</si>
  <si>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</si>
  <si>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</si>
  <si>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</si>
  <si>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</si>
  <si>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</si>
  <si>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</si>
  <si>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</si>
  <si>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</si>
  <si>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</si>
  <si>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</si>
  <si>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</si>
  <si>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</si>
  <si>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</si>
  <si>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</si>
  <si>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</si>
  <si>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</si>
  <si>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</si>
  <si>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</si>
  <si>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</si>
  <si>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</si>
  <si>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</si>
  <si>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</si>
  <si>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</si>
  <si>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</si>
  <si>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</si>
  <si>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</si>
  <si>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</si>
  <si>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</si>
  <si>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</si>
  <si>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</si>
  <si>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</si>
  <si>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</si>
  <si>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</si>
  <si>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</si>
  <si>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</si>
  <si>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</si>
  <si>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</si>
  <si>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</si>
  <si>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</si>
  <si>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</si>
  <si>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</si>
  <si>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</si>
  <si>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</si>
  <si>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</si>
  <si>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</si>
  <si>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</si>
  <si>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</si>
  <si>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</si>
  <si>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</si>
  <si>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</si>
  <si>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</si>
  <si>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</si>
  <si>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</si>
  <si>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</si>
  <si>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</si>
  <si>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</si>
  <si>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</si>
  <si>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</si>
  <si>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</si>
  <si>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</si>
  <si>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</si>
  <si>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</si>
  <si>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</si>
  <si>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</si>
  <si>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</si>
  <si>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</si>
  <si>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</si>
  <si>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</si>
  <si>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</si>
  <si>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</si>
  <si>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</si>
  <si>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</si>
  <si>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</si>
  <si>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</si>
  <si>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</si>
  <si>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</si>
  <si>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</si>
  <si>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</si>
  <si>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</si>
  <si>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</si>
  <si>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</si>
  <si>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</si>
  <si>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</si>
  <si>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</si>
  <si>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</si>
  <si>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</si>
  <si>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</si>
  <si>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</si>
  <si>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</si>
  <si>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</si>
  <si>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</si>
  <si>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</si>
  <si>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</si>
  <si>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</si>
  <si>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</si>
  <si>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</si>
  <si>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</si>
  <si>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</si>
  <si>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</si>
  <si>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</si>
  <si>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</si>
  <si>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</si>
  <si>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</si>
  <si>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</si>
  <si>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</si>
  <si>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</si>
  <si>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</si>
  <si>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</si>
  <si>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</si>
  <si>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</si>
  <si>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</si>
  <si>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</si>
  <si>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</si>
  <si>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</si>
  <si>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</si>
  <si>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</si>
  <si>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</si>
  <si>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</si>
  <si>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</si>
  <si>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</si>
  <si>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</si>
  <si>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</si>
  <si>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</si>
  <si>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</si>
  <si>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</si>
  <si>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</si>
  <si>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</si>
  <si>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</si>
  <si>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</si>
  <si>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</si>
  <si>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</si>
  <si>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</si>
  <si>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</si>
  <si>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</si>
  <si>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</si>
  <si>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</si>
  <si>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</si>
  <si>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</si>
  <si>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</si>
  <si>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</si>
  <si>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</si>
  <si>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</si>
  <si>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</si>
  <si>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</si>
  <si>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</si>
  <si>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</si>
  <si>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</si>
  <si>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</si>
  <si>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</si>
  <si>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</si>
  <si>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</si>
  <si>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</si>
  <si>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</si>
  <si>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</si>
  <si>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</si>
  <si>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</si>
  <si>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</si>
  <si>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</si>
  <si>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</si>
  <si>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</si>
  <si>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</si>
  <si>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</si>
  <si>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</si>
  <si>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</si>
  <si>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</si>
  <si>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</si>
  <si>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</si>
  <si>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</si>
  <si>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</si>
  <si>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</si>
  <si>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</si>
  <si>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</si>
  <si>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</si>
  <si>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</si>
  <si>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</si>
  <si>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</si>
  <si>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</si>
  <si>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</si>
  <si>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</si>
  <si>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</si>
  <si>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</si>
  <si>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</si>
  <si>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</si>
  <si>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</si>
  <si>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</si>
  <si>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</si>
  <si>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</si>
  <si>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</si>
  <si>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</si>
  <si>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</si>
  <si>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</si>
  <si>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</si>
  <si>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</si>
  <si>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</si>
  <si>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</si>
  <si>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</si>
  <si>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</si>
  <si>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</si>
  <si>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</si>
  <si>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</si>
  <si>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</si>
  <si>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</si>
  <si>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</si>
  <si>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</si>
  <si>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</si>
  <si>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</si>
  <si>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</si>
  <si>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</si>
  <si>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</si>
  <si>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</si>
  <si>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</si>
  <si>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</si>
  <si>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</si>
  <si>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</si>
  <si>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</si>
  <si>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</si>
  <si>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</si>
  <si>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</si>
  <si>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</si>
  <si>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</si>
  <si>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</si>
  <si>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</si>
  <si>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</si>
  <si>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</si>
  <si>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</si>
  <si>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</si>
  <si>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</si>
  <si>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</si>
  <si>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</si>
  <si>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</si>
  <si>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</si>
  <si>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</si>
  <si>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</si>
  <si>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</si>
  <si>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</si>
  <si>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</si>
  <si>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</si>
  <si>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</si>
  <si>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</si>
  <si>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</si>
  <si>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</si>
  <si>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</si>
  <si>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</si>
  <si>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</si>
  <si>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</si>
  <si>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</si>
  <si>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</si>
  <si>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</si>
  <si>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</si>
  <si>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</si>
  <si>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</si>
  <si>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</si>
  <si>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</si>
  <si>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</si>
  <si>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</si>
  <si>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</si>
  <si>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</si>
  <si>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</si>
  <si>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</si>
  <si>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</si>
  <si>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</si>
  <si>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</si>
  <si>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</si>
  <si>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</si>
  <si>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</si>
  <si>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</si>
  <si>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</si>
  <si>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</si>
  <si>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</si>
  <si>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</si>
  <si>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</si>
  <si>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</si>
  <si>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</si>
  <si>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</si>
  <si>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</si>
  <si>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</si>
  <si>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</si>
  <si>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</si>
  <si>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</si>
  <si>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</si>
  <si>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</si>
  <si>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</si>
  <si>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</si>
  <si>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</si>
  <si>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</si>
  <si>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</si>
  <si>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</si>
  <si>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</si>
  <si>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</si>
  <si>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</si>
  <si>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</si>
  <si>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</si>
  <si>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</si>
  <si>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</si>
  <si>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</si>
  <si>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</si>
  <si>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</si>
  <si>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</si>
  <si>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</si>
  <si>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</si>
  <si>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</si>
  <si>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</si>
  <si>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</si>
  <si>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</si>
  <si>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</si>
  <si>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</si>
  <si>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</si>
  <si>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</si>
  <si>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</si>
  <si>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</si>
  <si>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</si>
  <si>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</si>
  <si>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</si>
  <si>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</si>
  <si>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</si>
  <si>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</si>
  <si>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</si>
  <si>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</si>
  <si>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</si>
  <si>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</si>
  <si>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</si>
  <si>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</si>
  <si>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</si>
  <si>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</si>
  <si>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</si>
  <si>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</si>
  <si>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</si>
  <si>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</si>
  <si>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</si>
  <si>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</si>
  <si>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</si>
  <si>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</si>
  <si>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</si>
  <si>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</si>
  <si>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</si>
  <si>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</si>
  <si>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</si>
  <si>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</si>
  <si>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</si>
  <si>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</si>
  <si>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</si>
  <si>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</si>
  <si>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</si>
  <si>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</si>
  <si>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</si>
  <si>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</si>
  <si>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</si>
  <si>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</si>
  <si>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</si>
  <si>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</si>
  <si>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</si>
  <si>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</si>
  <si>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</si>
  <si>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</si>
  <si>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</si>
  <si>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</si>
  <si>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</si>
  <si>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</si>
  <si>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</si>
  <si>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</si>
  <si>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</si>
  <si>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</si>
  <si>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</si>
  <si>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</si>
  <si>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</si>
  <si>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</si>
  <si>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</si>
  <si>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</si>
  <si>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</si>
  <si>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</si>
  <si>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</si>
  <si>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</si>
  <si>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</si>
  <si>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</si>
  <si>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</si>
  <si>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</si>
  <si>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</si>
  <si>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</si>
  <si>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</si>
  <si>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</si>
  <si>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</si>
  <si>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</si>
  <si>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</si>
  <si>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</si>
  <si>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</si>
  <si>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</si>
  <si>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</si>
  <si>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</si>
  <si>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</si>
  <si>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</si>
  <si>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</si>
  <si>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</si>
  <si>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</si>
  <si>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</si>
  <si>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</si>
  <si>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</si>
  <si>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</si>
  <si>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</si>
  <si>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</si>
  <si>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</si>
  <si>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</si>
  <si>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</si>
  <si>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</si>
  <si>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</si>
  <si>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</si>
  <si>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</si>
  <si>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</si>
  <si>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</si>
  <si>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</si>
  <si>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</si>
  <si>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</si>
  <si>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</si>
  <si>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</si>
  <si>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</si>
  <si>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</si>
  <si>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</si>
  <si>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</si>
  <si>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</si>
  <si>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</si>
  <si>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</si>
  <si>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</si>
  <si>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</si>
  <si>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</si>
  <si>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</si>
  <si>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</si>
  <si>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</si>
  <si>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</si>
  <si>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</si>
  <si>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</si>
  <si>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</si>
  <si>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</si>
  <si>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</si>
  <si>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</si>
  <si>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</si>
  <si>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</si>
  <si>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</si>
  <si>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</si>
  <si>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</si>
  <si>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</si>
  <si>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</si>
  <si>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</si>
  <si>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</si>
  <si>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</si>
  <si>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</si>
  <si>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</si>
  <si>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</si>
  <si>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</si>
  <si>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</si>
  <si>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</si>
  <si>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</si>
  <si>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</si>
  <si>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</si>
  <si>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</si>
  <si>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</si>
  <si>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</si>
  <si>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</si>
  <si>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</si>
  <si>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</si>
  <si>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</si>
  <si>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</si>
  <si>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</si>
  <si>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</si>
  <si>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</si>
  <si>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</si>
  <si>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</si>
  <si>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</si>
  <si>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</si>
  <si>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</si>
  <si>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</si>
  <si>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</si>
  <si>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</si>
  <si>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</si>
  <si>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</si>
  <si>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</si>
  <si>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</si>
  <si>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</si>
  <si>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</si>
  <si>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</si>
  <si>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</si>
  <si>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</si>
  <si>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</si>
  <si>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</si>
  <si>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</si>
  <si>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</si>
  <si>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</si>
  <si>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</si>
  <si>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</si>
  <si>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</si>
  <si>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</si>
  <si>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</si>
  <si>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</si>
  <si>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</si>
  <si>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</si>
  <si>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</si>
  <si>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</si>
  <si>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</si>
  <si>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</si>
  <si>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</si>
  <si>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</si>
  <si>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</si>
  <si>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</si>
  <si>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</si>
  <si>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</si>
  <si>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</si>
  <si>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</si>
  <si>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</si>
  <si>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</si>
  <si>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</si>
  <si>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</si>
  <si>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</si>
  <si>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</si>
  <si>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</si>
  <si>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</si>
  <si>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</si>
  <si>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</si>
  <si>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</si>
  <si>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</si>
  <si>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</si>
  <si>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</si>
  <si>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</si>
  <si>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</si>
  <si>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</si>
  <si>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</si>
  <si>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</si>
  <si>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</si>
  <si>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</si>
  <si>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</si>
  <si>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</si>
  <si>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</si>
  <si>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</si>
  <si>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</si>
  <si>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</si>
  <si>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</si>
  <si>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</si>
  <si>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</si>
  <si>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</si>
  <si>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</si>
  <si>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</si>
  <si>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</si>
  <si>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</si>
  <si>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</si>
  <si>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</si>
  <si>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</si>
  <si>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</si>
  <si>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</si>
  <si>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</si>
  <si>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</si>
  <si>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</si>
  <si>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</si>
  <si>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</si>
  <si>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</si>
  <si>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</si>
  <si>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</si>
  <si>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</si>
  <si>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</si>
  <si>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</si>
  <si>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</si>
  <si>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</si>
  <si>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</si>
  <si>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</si>
  <si>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</si>
  <si>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</si>
  <si>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</si>
  <si>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</si>
  <si>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</si>
  <si>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</si>
  <si>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</si>
  <si>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</si>
  <si>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</si>
  <si>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</si>
  <si>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</si>
  <si>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</si>
  <si>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</si>
  <si>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</si>
  <si>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</si>
  <si>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</si>
  <si>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</si>
  <si>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</si>
  <si>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</si>
  <si>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</si>
  <si>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</si>
  <si>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</si>
  <si>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</si>
  <si>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</si>
  <si>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</si>
  <si>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</si>
  <si>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</si>
  <si>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</si>
  <si>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</si>
  <si>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</si>
  <si>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</si>
  <si>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</si>
  <si>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</si>
  <si>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</si>
  <si>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</si>
  <si>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</si>
  <si>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</si>
  <si>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</si>
  <si>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</si>
  <si>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</si>
  <si>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</si>
  <si>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</si>
  <si>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</si>
  <si>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</si>
  <si>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</si>
  <si>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</si>
  <si>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</si>
  <si>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</si>
  <si>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</si>
  <si>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</si>
  <si>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</si>
  <si>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</si>
  <si>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</si>
  <si>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</si>
  <si>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</si>
  <si>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</si>
  <si>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</si>
  <si>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</si>
  <si>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</si>
  <si>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</si>
  <si>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</si>
  <si>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</si>
  <si>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</si>
  <si>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</si>
  <si>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</si>
  <si>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</si>
  <si>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</si>
  <si>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</si>
  <si>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</si>
  <si>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</si>
  <si>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</si>
  <si>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</si>
  <si>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</si>
  <si>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</si>
  <si>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</si>
  <si>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</si>
  <si>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</si>
  <si>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</si>
  <si>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</si>
  <si>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</si>
  <si>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</si>
  <si>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</si>
  <si>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</si>
  <si>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</si>
  <si>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</si>
  <si>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</si>
  <si>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</si>
  <si>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</si>
  <si>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</si>
  <si>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</si>
  <si>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</si>
  <si>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</si>
  <si>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</si>
  <si>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</si>
  <si>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</si>
  <si>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</si>
  <si>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</si>
  <si>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</si>
  <si>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</si>
  <si>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</si>
  <si>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</si>
  <si>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</si>
  <si>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</si>
  <si>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</si>
  <si>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</si>
  <si>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</si>
  <si>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</si>
  <si>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</si>
  <si>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</si>
  <si>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</si>
  <si>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</si>
  <si>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</si>
  <si>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</si>
  <si>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</si>
  <si>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</si>
  <si>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</si>
  <si>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</si>
  <si>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</si>
  <si>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</si>
  <si>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</si>
  <si>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</si>
  <si>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</si>
  <si>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</si>
  <si>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</si>
  <si>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</si>
  <si>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</si>
  <si>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</si>
  <si>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</si>
  <si>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</si>
  <si>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</si>
  <si>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</si>
  <si>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</si>
  <si>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</si>
  <si>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</si>
  <si>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</si>
  <si>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</si>
  <si>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</si>
  <si>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</si>
  <si>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</si>
  <si>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</si>
  <si>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</si>
  <si>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</si>
  <si>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</si>
  <si>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</si>
  <si>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</si>
  <si>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</si>
  <si>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</si>
  <si>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</si>
  <si>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</si>
  <si>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</si>
  <si>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</si>
  <si>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</si>
  <si>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</si>
  <si>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</si>
  <si>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</si>
  <si>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</si>
  <si>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</si>
  <si>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</si>
  <si>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</si>
  <si>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</si>
  <si>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</si>
  <si>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</si>
  <si>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</si>
  <si>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</si>
  <si>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</si>
  <si>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</si>
  <si>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</si>
  <si>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</si>
  <si>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</si>
  <si>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</si>
  <si>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</si>
  <si>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</si>
  <si>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</si>
  <si>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</si>
  <si>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</si>
  <si>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</si>
  <si>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</si>
  <si>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</si>
  <si>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</si>
  <si>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</si>
  <si>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</si>
  <si>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</si>
  <si>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</si>
  <si>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</si>
  <si>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</si>
  <si>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</si>
  <si>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</si>
  <si>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</si>
  <si>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</si>
  <si>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</si>
  <si>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</si>
  <si>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</si>
  <si>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</si>
  <si>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</si>
  <si>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</si>
  <si>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</si>
  <si>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</si>
  <si>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</si>
  <si>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</si>
  <si>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</si>
  <si>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</si>
  <si>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</si>
  <si>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</si>
  <si>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</si>
  <si>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</si>
  <si>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</si>
  <si>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</si>
  <si>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</si>
  <si>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</si>
  <si>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</si>
  <si>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</si>
  <si>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</si>
  <si>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</si>
  <si>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</si>
  <si>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</si>
  <si>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</si>
  <si>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</si>
  <si>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</si>
  <si>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</si>
  <si>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</si>
  <si>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</si>
  <si>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</si>
  <si>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</si>
  <si>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</si>
  <si>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</si>
  <si>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</si>
  <si>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</si>
  <si>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</si>
  <si>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</si>
  <si>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</si>
  <si>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</si>
  <si>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</si>
  <si>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</si>
  <si>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</si>
  <si>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</si>
  <si>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</si>
  <si>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</si>
  <si>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</si>
  <si>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</si>
  <si>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</si>
  <si>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</si>
  <si>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</si>
  <si>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</si>
  <si>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</si>
  <si>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</si>
  <si>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</si>
  <si>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</si>
  <si>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</si>
  <si>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</si>
  <si>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</si>
  <si>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</si>
  <si>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</si>
  <si>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</si>
  <si>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</si>
  <si>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</si>
  <si>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</si>
  <si>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</si>
  <si>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</si>
  <si>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</si>
  <si>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</si>
  <si>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</si>
  <si>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</si>
  <si>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</si>
  <si>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</si>
  <si>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</si>
  <si>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</si>
  <si>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</si>
  <si>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</si>
  <si>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</si>
  <si>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</si>
  <si>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</si>
  <si>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</si>
  <si>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</si>
  <si>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</si>
  <si>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</si>
  <si>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</si>
  <si>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</si>
  <si>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</si>
  <si>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</si>
  <si>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</si>
  <si>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</si>
  <si>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</si>
  <si>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</si>
  <si>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</si>
  <si>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</si>
  <si>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</si>
  <si>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</si>
  <si>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</si>
  <si>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</si>
  <si>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</si>
  <si>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</si>
  <si>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</si>
  <si>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</si>
  <si>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</si>
  <si>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</si>
  <si>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</si>
  <si>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</si>
  <si>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</si>
  <si>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</si>
  <si>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</si>
  <si>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</si>
  <si>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</si>
  <si>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</si>
  <si>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</si>
  <si>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</si>
  <si>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</si>
  <si>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</si>
  <si>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</si>
  <si>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</si>
  <si>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</si>
  <si>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</si>
  <si>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</si>
  <si>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</si>
  <si>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</si>
  <si>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</si>
  <si>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</si>
  <si>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</si>
  <si>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</si>
  <si>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</si>
  <si>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</si>
  <si>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</si>
  <si>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</si>
  <si>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</si>
  <si>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</si>
  <si>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</si>
  <si>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</si>
  <si>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</si>
  <si>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</si>
  <si>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</si>
  <si>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</si>
  <si>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</si>
  <si>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</si>
  <si>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</si>
  <si>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</si>
  <si>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</si>
  <si>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</si>
  <si>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</si>
  <si>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</si>
  <si>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</si>
  <si>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</si>
  <si>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</si>
  <si>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</si>
  <si>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</si>
  <si>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</si>
  <si>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</si>
  <si>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</si>
  <si>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</si>
  <si>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</si>
  <si>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</si>
  <si>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</si>
  <si>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</si>
  <si>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</si>
  <si>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</si>
  <si>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</si>
  <si>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</si>
  <si>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</si>
  <si>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</si>
  <si>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</si>
  <si>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</si>
  <si>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</si>
  <si>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</si>
  <si>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</si>
  <si>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</si>
  <si>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</si>
  <si>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</si>
  <si>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</si>
  <si>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</si>
  <si>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</si>
  <si>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</si>
  <si>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</si>
  <si>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</si>
  <si>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</si>
  <si>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</si>
  <si>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</si>
  <si>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</si>
  <si>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</si>
  <si>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</si>
  <si>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</si>
  <si>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</si>
  <si>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</si>
  <si>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</si>
  <si>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</si>
  <si>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</si>
  <si>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</si>
  <si>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</si>
  <si>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</si>
  <si>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</si>
  <si>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</si>
  <si>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</si>
  <si>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</si>
  <si>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</si>
  <si>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</si>
  <si>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</si>
  <si>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</si>
  <si>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</si>
  <si>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</si>
  <si>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</si>
  <si>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</si>
  <si>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</si>
  <si>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</si>
  <si>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</si>
  <si>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</si>
  <si>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</si>
  <si>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</si>
  <si>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</si>
  <si>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</si>
  <si>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</si>
  <si>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</si>
  <si>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</si>
  <si>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</si>
  <si>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</si>
  <si>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</si>
  <si>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</si>
  <si>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</si>
  <si>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</si>
  <si>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</si>
  <si>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</si>
  <si>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</si>
  <si>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</si>
  <si>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</si>
  <si>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</si>
  <si>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</si>
  <si>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</si>
  <si>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</si>
  <si>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</si>
  <si>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</si>
  <si>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</si>
  <si>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</si>
  <si>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</si>
  <si>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</si>
  <si>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</si>
  <si>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</si>
  <si>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</si>
  <si>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</si>
  <si>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</si>
  <si>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</si>
  <si>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</si>
  <si>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</si>
  <si>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</si>
  <si>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</si>
  <si>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</si>
  <si>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</si>
  <si>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</si>
  <si>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</si>
  <si>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</si>
  <si>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</si>
  <si>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</si>
  <si>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</si>
  <si>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</si>
  <si>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</si>
  <si>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</si>
  <si>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</si>
  <si>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</si>
  <si>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</si>
  <si>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</si>
  <si>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</si>
  <si>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</si>
  <si>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</si>
  <si>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</si>
  <si>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</si>
  <si>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</si>
  <si>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</si>
  <si>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</si>
  <si>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</si>
  <si>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</si>
  <si>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</si>
  <si>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</si>
  <si>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</si>
  <si>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</si>
  <si>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</si>
  <si>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</si>
  <si>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</si>
  <si>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</si>
  <si>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</si>
  <si>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</si>
  <si>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</si>
  <si>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</si>
  <si>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</si>
  <si>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</si>
  <si>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</si>
  <si>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</si>
  <si>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</si>
  <si>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</si>
  <si>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</si>
  <si>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</si>
  <si>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</si>
  <si>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</si>
  <si>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</si>
  <si>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</si>
  <si>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</si>
  <si>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</si>
  <si>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</si>
  <si>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</si>
  <si>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</si>
  <si>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</si>
  <si>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</si>
  <si>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</si>
  <si>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</si>
  <si>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</si>
  <si>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</si>
  <si>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</si>
  <si>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</si>
  <si>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</si>
  <si>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</si>
  <si>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</si>
  <si>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</si>
  <si>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</si>
  <si>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</si>
  <si>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</si>
  <si>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</si>
  <si>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</si>
  <si>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</si>
  <si>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</si>
  <si>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</si>
  <si>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</si>
  <si>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</si>
  <si>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</si>
  <si>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</si>
  <si>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</si>
  <si>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</si>
  <si>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</si>
  <si>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</si>
  <si>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</si>
  <si>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</si>
  <si>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</si>
  <si>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</si>
  <si>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</si>
  <si>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</si>
  <si>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</si>
  <si>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</si>
  <si>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</si>
  <si>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</si>
  <si>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</si>
  <si>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</si>
  <si>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</si>
  <si>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</si>
  <si>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</si>
  <si>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</si>
  <si>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</si>
  <si>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</si>
  <si>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</si>
  <si>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</si>
  <si>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</si>
  <si>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</si>
  <si>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</si>
  <si>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</si>
  <si>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</si>
  <si>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</si>
  <si>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</si>
  <si>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</si>
  <si>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</si>
  <si>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</si>
  <si>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</si>
  <si>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</si>
  <si>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</si>
  <si>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</si>
  <si>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</si>
  <si>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</si>
  <si>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</si>
  <si>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</si>
  <si>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</si>
  <si>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</si>
  <si>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</si>
  <si>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</si>
  <si>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</si>
  <si>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</si>
  <si>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</si>
  <si>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</si>
  <si>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</si>
  <si>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</si>
  <si>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</si>
  <si>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</si>
  <si>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</si>
  <si>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</si>
  <si>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</si>
  <si>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</si>
  <si>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</si>
  <si>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</si>
  <si>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</si>
  <si>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</si>
  <si>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</si>
  <si>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</si>
  <si>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</si>
  <si>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</si>
  <si>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</si>
  <si>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</si>
  <si>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</si>
  <si>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</si>
  <si>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</si>
  <si>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</si>
  <si>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</si>
  <si>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</si>
  <si>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</si>
  <si>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</si>
  <si>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</si>
  <si>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</si>
  <si>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</si>
  <si>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</si>
  <si>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</si>
  <si>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</si>
  <si>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</si>
  <si>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</si>
  <si>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</si>
  <si>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</si>
  <si>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</si>
  <si>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</si>
  <si>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</si>
  <si>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</si>
  <si>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</si>
  <si>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</si>
  <si>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</si>
  <si>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</si>
  <si>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</si>
  <si>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</si>
  <si>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</si>
  <si>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</si>
  <si>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</si>
  <si>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</si>
  <si>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</si>
  <si>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</si>
  <si>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</si>
  <si>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</si>
  <si>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</si>
  <si>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</si>
  <si>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</si>
  <si>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</si>
  <si>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</si>
  <si>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</si>
  <si>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</si>
  <si>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</si>
  <si>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</si>
  <si>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</si>
  <si>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</si>
  <si>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</si>
  <si>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</si>
  <si>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</si>
  <si>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</si>
  <si>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</si>
  <si>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</si>
  <si>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</si>
  <si>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</si>
  <si>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</si>
  <si>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</si>
  <si>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</si>
  <si>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</si>
  <si>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</si>
  <si>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</si>
  <si>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</si>
  <si>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</si>
  <si>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</si>
  <si>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</si>
  <si>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</si>
  <si>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</si>
  <si>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</si>
  <si>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</si>
  <si>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</si>
  <si>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</si>
  <si>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</si>
  <si>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</si>
  <si>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</si>
  <si>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</si>
  <si>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</si>
  <si>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</si>
  <si>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</si>
  <si>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</si>
  <si>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</si>
  <si>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</si>
  <si>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</si>
  <si>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</si>
  <si>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</si>
  <si>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</si>
  <si>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</si>
  <si>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</si>
  <si>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</si>
  <si>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</si>
  <si>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</si>
  <si>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</si>
  <si>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</si>
  <si>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</si>
  <si>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</si>
  <si>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</si>
  <si>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</si>
  <si>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</si>
  <si>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</si>
  <si>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</si>
  <si>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</si>
  <si>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</si>
  <si>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</si>
  <si>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</si>
  <si>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</si>
  <si>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</si>
  <si>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</si>
  <si>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</si>
  <si>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</si>
  <si>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</si>
  <si>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</si>
  <si>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</si>
  <si>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</si>
  <si>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</si>
  <si>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</si>
  <si>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</si>
  <si>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</si>
  <si>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</si>
  <si>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</si>
  <si>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</si>
  <si>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</si>
  <si>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</si>
  <si>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</si>
  <si>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</si>
  <si>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</si>
  <si>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</si>
  <si>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</si>
  <si>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</si>
  <si>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</si>
  <si>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</si>
  <si>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</si>
  <si>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</si>
  <si>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</si>
  <si>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</si>
  <si>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</si>
  <si>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</si>
  <si>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</si>
  <si>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</si>
  <si>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</si>
  <si>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</si>
  <si>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</si>
  <si>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</si>
  <si>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</si>
  <si>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</si>
  <si>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</si>
  <si>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</si>
  <si>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</si>
  <si>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</si>
  <si>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</si>
  <si>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</si>
  <si>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</si>
  <si>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</si>
  <si>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</si>
  <si>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</si>
  <si>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</si>
  <si>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</si>
  <si>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</si>
  <si>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</si>
  <si>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</si>
  <si>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</si>
  <si>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</si>
  <si>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</si>
  <si>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</si>
  <si>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</si>
  <si>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</si>
  <si>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</si>
  <si>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</si>
  <si>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</si>
  <si>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</si>
  <si>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</si>
  <si>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</si>
  <si>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</si>
  <si>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</si>
  <si>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</si>
  <si>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</si>
  <si>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</si>
  <si>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</si>
  <si>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</si>
  <si>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</si>
  <si>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</si>
  <si>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</si>
  <si>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</si>
  <si>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</si>
  <si>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</si>
  <si>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</si>
  <si>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</si>
  <si>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</si>
  <si>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</si>
  <si>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</si>
  <si>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</si>
  <si>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</si>
  <si>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</si>
  <si>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</si>
  <si>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</si>
  <si>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</si>
  <si>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</si>
  <si>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</si>
  <si>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</si>
  <si>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</si>
  <si>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</si>
  <si>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</si>
  <si>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</si>
  <si>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</si>
  <si>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</si>
  <si>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</si>
  <si>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</si>
  <si>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</si>
  <si>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</si>
  <si>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</si>
  <si>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</si>
  <si>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</si>
  <si>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</si>
  <si>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</si>
  <si>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</si>
  <si>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</si>
  <si>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</si>
  <si>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</si>
  <si>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</si>
  <si>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</si>
  <si>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</si>
  <si>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</si>
  <si>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</si>
  <si>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</si>
  <si>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</si>
  <si>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</si>
  <si>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</si>
  <si>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</si>
  <si>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</si>
  <si>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</si>
  <si>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</si>
  <si>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</si>
  <si>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</si>
  <si>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</si>
  <si>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</si>
  <si>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</si>
  <si>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</si>
  <si>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</si>
  <si>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</si>
  <si>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</si>
  <si>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</si>
  <si>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</si>
  <si>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</si>
  <si>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</si>
  <si>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</si>
  <si>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</si>
  <si>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</si>
  <si>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</si>
  <si>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</si>
  <si>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</si>
  <si>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</si>
  <si>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</si>
  <si>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</si>
  <si>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</si>
  <si>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</si>
  <si>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</si>
  <si>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</si>
  <si>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</si>
  <si>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</si>
  <si>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</si>
  <si>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</si>
  <si>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</si>
  <si>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</si>
  <si>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</si>
  <si>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</si>
  <si>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</si>
  <si>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</si>
  <si>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</si>
  <si>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</si>
  <si>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</si>
  <si>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</si>
  <si>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</si>
  <si>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</si>
  <si>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</si>
  <si>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</si>
  <si>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</si>
  <si>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</si>
  <si>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</si>
  <si>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</si>
  <si>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</si>
  <si>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</si>
  <si>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</si>
  <si>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</si>
  <si>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</si>
  <si>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</si>
  <si>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</si>
  <si>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</si>
  <si>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</si>
  <si>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</si>
  <si>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</si>
  <si>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</si>
  <si>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</si>
  <si>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</si>
  <si>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</si>
  <si>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</si>
  <si>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</si>
  <si>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</si>
  <si>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</si>
  <si>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</si>
  <si>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</si>
  <si>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</si>
  <si>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</si>
  <si>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</si>
  <si>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</si>
  <si>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</si>
  <si>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</si>
  <si>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</si>
  <si>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</si>
  <si>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</si>
  <si>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</si>
  <si>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</si>
  <si>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</si>
  <si>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</si>
  <si>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</si>
  <si>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</si>
  <si>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</si>
  <si>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</si>
  <si>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</si>
  <si>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</si>
  <si>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</si>
  <si>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</si>
  <si>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</si>
  <si>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</si>
  <si>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</si>
  <si>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</si>
  <si>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</si>
  <si>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</si>
  <si>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</si>
  <si>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</si>
  <si>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</si>
  <si>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</si>
  <si>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</si>
  <si>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</si>
  <si>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</si>
  <si>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</si>
  <si>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</si>
  <si>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</si>
  <si>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</si>
  <si>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</si>
  <si>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</si>
  <si>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</si>
  <si>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</si>
  <si>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</si>
  <si>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</si>
  <si>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</si>
  <si>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</si>
  <si>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</si>
  <si>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</si>
  <si>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</si>
  <si>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</si>
  <si>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</si>
  <si>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</si>
  <si>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</si>
  <si>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</si>
  <si>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</si>
  <si>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</si>
  <si>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</si>
  <si>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</si>
  <si>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</si>
  <si>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</si>
  <si>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</si>
  <si>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</si>
  <si>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</si>
  <si>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</si>
  <si>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</si>
  <si>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</si>
  <si>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</si>
  <si>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</si>
  <si>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</si>
  <si>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</si>
  <si>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</si>
  <si>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</si>
  <si>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</si>
  <si>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</si>
  <si>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</si>
  <si>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</si>
  <si>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</si>
  <si>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</si>
  <si>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</si>
  <si>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</si>
  <si>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</si>
  <si>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</si>
  <si>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</si>
  <si>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</si>
  <si>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</si>
  <si>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</si>
  <si>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</si>
  <si>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</si>
  <si>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</si>
  <si>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</si>
  <si>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</si>
  <si>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</si>
  <si>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</si>
  <si>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</si>
  <si>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</si>
  <si>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</si>
  <si>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</si>
  <si>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</si>
  <si>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</si>
  <si>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</si>
  <si>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</si>
  <si>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</si>
  <si>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</si>
  <si>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</si>
  <si>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</si>
  <si>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</si>
  <si>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</si>
  <si>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</si>
  <si>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</si>
  <si>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</si>
  <si>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</si>
  <si>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</si>
  <si>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</si>
  <si>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</si>
  <si>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</si>
  <si>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</si>
  <si>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</si>
  <si>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</si>
  <si>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</si>
  <si>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</si>
  <si>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</si>
  <si>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</si>
  <si>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</si>
  <si>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</si>
  <si>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</si>
  <si>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</si>
  <si>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</si>
  <si>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</si>
  <si>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</si>
  <si>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</si>
  <si>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</si>
  <si>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</si>
  <si>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</si>
  <si>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</si>
  <si>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</si>
  <si>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</si>
  <si>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</si>
  <si>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</si>
  <si>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</si>
  <si>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</si>
  <si>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</si>
  <si>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</si>
  <si>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</si>
  <si>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</si>
  <si>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</si>
  <si>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</si>
  <si>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</si>
  <si>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</si>
  <si>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</si>
  <si>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</si>
  <si>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</si>
  <si>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</si>
  <si>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</si>
  <si>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</si>
  <si>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</si>
  <si>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</si>
  <si>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</si>
  <si>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</si>
  <si>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</si>
  <si>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</si>
  <si>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</si>
  <si>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</si>
  <si>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</si>
  <si>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</si>
  <si>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</si>
  <si>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</si>
  <si>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</si>
  <si>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</si>
  <si>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</si>
  <si>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</si>
  <si>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</si>
  <si>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</si>
  <si>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</si>
  <si>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</si>
  <si>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</si>
  <si>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</si>
  <si>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</si>
  <si>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</si>
  <si>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</si>
  <si>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</si>
  <si>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</si>
  <si>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</si>
  <si>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</si>
  <si>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</si>
  <si>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</si>
  <si>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</si>
  <si>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</si>
  <si>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</si>
  <si>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</si>
  <si>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</si>
  <si>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</si>
  <si>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</si>
  <si>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</si>
  <si>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</si>
  <si>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</si>
  <si>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</si>
  <si>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</si>
  <si>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</si>
  <si>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</si>
  <si>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</si>
  <si>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</si>
  <si>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</si>
  <si>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</si>
  <si>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</si>
  <si>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</si>
  <si>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</si>
  <si>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</si>
  <si>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</si>
  <si>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</si>
  <si>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</si>
  <si>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</si>
  <si>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</si>
  <si>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</si>
  <si>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</si>
  <si>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</si>
  <si>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</si>
  <si>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</si>
  <si>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</si>
  <si>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</si>
  <si>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</si>
  <si>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</si>
  <si>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</si>
  <si>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</si>
  <si>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</si>
  <si>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</si>
  <si>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</si>
  <si>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</si>
  <si>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</si>
  <si>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</si>
  <si>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</si>
  <si>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</si>
  <si>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</si>
  <si>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</si>
  <si>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</si>
  <si>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</si>
  <si>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</si>
  <si>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</si>
  <si>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</si>
  <si>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</si>
  <si>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</si>
  <si>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</si>
  <si>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</si>
  <si>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</si>
  <si>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</si>
  <si>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</si>
  <si>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</si>
  <si>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</si>
  <si>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</si>
  <si>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</si>
  <si>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</si>
  <si>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</si>
  <si>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</si>
  <si>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</si>
  <si>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</si>
  <si>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</si>
  <si>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</si>
  <si>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</si>
  <si>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</si>
  <si>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</si>
  <si>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</si>
  <si>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</si>
  <si>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</si>
  <si>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</si>
  <si>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</si>
  <si>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</si>
  <si>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</si>
  <si>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</si>
  <si>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</si>
  <si>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</si>
  <si>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</si>
  <si>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</si>
  <si>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</si>
  <si>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</si>
  <si>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</si>
  <si>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</si>
  <si>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</si>
  <si>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</si>
  <si>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</si>
  <si>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</si>
  <si>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</si>
  <si>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</si>
  <si>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</si>
  <si>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</si>
  <si>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</si>
  <si>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</si>
  <si>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</si>
  <si>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</si>
  <si>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</si>
  <si>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</si>
  <si>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</si>
  <si>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</si>
  <si>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</si>
  <si>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</si>
  <si>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</si>
  <si>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</si>
  <si>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</si>
  <si>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</si>
  <si>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</si>
  <si>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</si>
  <si>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</si>
  <si>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</si>
  <si>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</si>
  <si>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</si>
  <si>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</si>
  <si>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</si>
  <si>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</si>
  <si>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</si>
  <si>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</si>
  <si>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</si>
  <si>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</si>
  <si>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</si>
  <si>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</si>
  <si>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</si>
  <si>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</si>
  <si>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</si>
  <si>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</si>
  <si>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</si>
  <si>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</si>
  <si>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</si>
  <si>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</si>
  <si>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</si>
  <si>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</si>
  <si>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</si>
  <si>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</si>
  <si>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</si>
  <si>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</si>
  <si>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</si>
  <si>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</si>
  <si>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</si>
  <si>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</si>
  <si>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</si>
  <si>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</si>
  <si>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</si>
  <si>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</si>
  <si>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</si>
  <si>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</si>
  <si>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</si>
  <si>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</si>
  <si>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</si>
  <si>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</si>
  <si>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</si>
  <si>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</si>
  <si>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</si>
  <si>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</si>
  <si>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</si>
  <si>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</si>
  <si>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</si>
  <si>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</si>
  <si>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</si>
  <si>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</si>
  <si>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</si>
  <si>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</si>
  <si>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</si>
  <si>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</si>
  <si>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</si>
  <si>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</si>
  <si>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</si>
  <si>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</si>
  <si>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</si>
  <si>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</si>
  <si>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</si>
  <si>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</si>
  <si>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</si>
  <si>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</si>
  <si>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</si>
  <si>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</si>
  <si>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</si>
  <si>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</si>
  <si>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</si>
  <si>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</si>
  <si>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</si>
  <si>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</si>
  <si>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</si>
  <si>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</si>
  <si>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</si>
  <si>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</si>
  <si>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</si>
  <si>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</si>
  <si>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</si>
  <si>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</si>
  <si>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</si>
  <si>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</si>
  <si>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</si>
  <si>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</si>
  <si>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</si>
  <si>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</si>
  <si>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</si>
  <si>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</si>
  <si>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</si>
  <si>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</si>
  <si>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</si>
  <si>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</si>
  <si>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</si>
  <si>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</si>
  <si>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</si>
  <si>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</si>
  <si>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</si>
  <si>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</si>
  <si>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</si>
  <si>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</si>
  <si>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</si>
  <si>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</si>
  <si>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</si>
  <si>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</si>
  <si>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</si>
  <si>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</si>
  <si>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</si>
  <si>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</si>
  <si>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</si>
  <si>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</si>
  <si>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</si>
  <si>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</si>
  <si>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</si>
  <si>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</si>
  <si>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</si>
  <si>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</si>
  <si>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</si>
  <si>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</si>
  <si>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</si>
  <si>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</si>
  <si>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</si>
  <si>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</si>
  <si>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</si>
  <si>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</si>
  <si>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</si>
  <si>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</si>
  <si>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</si>
  <si>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</si>
  <si>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</si>
  <si>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</si>
  <si>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</si>
  <si>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</si>
  <si>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</si>
  <si>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</si>
  <si>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</si>
  <si>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</si>
  <si>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</si>
  <si>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</si>
  <si>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</si>
  <si>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</si>
  <si>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</si>
  <si>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</si>
  <si>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</si>
  <si>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</si>
  <si>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</si>
  <si>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</si>
  <si>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</si>
  <si>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</si>
  <si>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</si>
  <si>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</si>
  <si>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</si>
  <si>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</si>
  <si>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</si>
  <si>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</si>
  <si>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</si>
  <si>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</si>
  <si>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</si>
  <si>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</si>
  <si>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</si>
  <si>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</si>
  <si>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</si>
  <si>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</si>
  <si>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</si>
  <si>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</si>
  <si>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</si>
  <si>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</si>
  <si>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</si>
  <si>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</si>
  <si>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</si>
  <si>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</si>
  <si>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</si>
  <si>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</si>
  <si>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</si>
  <si>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</si>
  <si>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</si>
  <si>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</si>
  <si>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</si>
  <si>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</si>
  <si>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</si>
  <si>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</si>
  <si>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</si>
  <si>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</si>
  <si>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</si>
  <si>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</si>
  <si>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</si>
  <si>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</si>
  <si>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</si>
  <si>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</si>
  <si>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</si>
  <si>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</si>
  <si>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</si>
  <si>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</si>
  <si>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</si>
  <si>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</si>
  <si>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</si>
  <si>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</si>
  <si>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</si>
  <si>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</si>
  <si>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</si>
  <si>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</si>
  <si>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</si>
  <si>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</si>
  <si>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</si>
  <si>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</si>
  <si>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</si>
  <si>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</si>
  <si>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</si>
  <si>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</si>
  <si>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</si>
  <si>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</si>
  <si>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</si>
  <si>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</si>
  <si>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</si>
  <si>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</si>
  <si>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</si>
  <si>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</si>
  <si>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</si>
  <si>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</si>
  <si>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</si>
  <si>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</si>
  <si>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</si>
  <si>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</si>
  <si>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</si>
  <si>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</si>
  <si>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</si>
  <si>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</si>
  <si>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</si>
  <si>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</si>
  <si>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</si>
  <si>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</si>
  <si>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</si>
  <si>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</si>
  <si>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</si>
  <si>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</si>
  <si>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</si>
  <si>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</si>
  <si>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</si>
  <si>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</si>
  <si>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</si>
  <si>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</si>
  <si>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</si>
  <si>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</si>
  <si>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</si>
  <si>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</si>
  <si>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</si>
  <si>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</si>
  <si>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</si>
  <si>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</si>
  <si>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</si>
  <si>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</si>
  <si>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</si>
  <si>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</si>
  <si>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</si>
  <si>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</si>
  <si>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</si>
  <si>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</si>
  <si>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</si>
  <si>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</si>
  <si>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</si>
  <si>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</si>
  <si>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</si>
  <si>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</si>
  <si>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</si>
  <si>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</si>
  <si>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</si>
  <si>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</si>
  <si>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</si>
  <si>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</si>
  <si>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</si>
  <si>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</si>
  <si>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</si>
  <si>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</si>
  <si>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</si>
  <si>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</si>
  <si>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</si>
  <si>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</si>
  <si>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</si>
  <si>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</si>
  <si>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</si>
  <si>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</si>
  <si>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</si>
  <si>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</si>
  <si>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</si>
  <si>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</si>
  <si>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</si>
  <si>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</si>
  <si>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</si>
  <si>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</si>
  <si>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</si>
  <si>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</si>
  <si>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</si>
  <si>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</si>
  <si>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</si>
  <si>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</si>
  <si>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</si>
  <si>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</si>
  <si>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</si>
  <si>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</si>
  <si>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</si>
  <si>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</si>
  <si>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</si>
  <si>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</si>
  <si>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</si>
  <si>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</si>
  <si>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</si>
  <si>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</si>
  <si>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</si>
  <si>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</si>
  <si>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</si>
  <si>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</si>
  <si>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</si>
  <si>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</si>
  <si>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</si>
  <si>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</si>
  <si>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</si>
  <si>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</si>
  <si>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</si>
  <si>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</si>
  <si>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</si>
  <si>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</si>
  <si>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</si>
  <si>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</si>
  <si>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</si>
  <si>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</si>
  <si>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</si>
  <si>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</si>
  <si>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</si>
  <si>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</si>
  <si>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</si>
  <si>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</si>
  <si>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</si>
  <si>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</si>
  <si>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</si>
  <si>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</si>
  <si>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</si>
  <si>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</si>
  <si>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</si>
  <si>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</si>
  <si>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</si>
  <si>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</si>
  <si>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</si>
  <si>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</si>
  <si>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</si>
  <si>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</si>
  <si>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</si>
  <si>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</si>
  <si>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</si>
  <si>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</si>
  <si>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</si>
  <si>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</si>
  <si>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</si>
  <si>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</si>
  <si>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</si>
  <si>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</si>
  <si>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</si>
  <si>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</si>
  <si>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</si>
  <si>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</si>
  <si>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</si>
  <si>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</si>
  <si>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</si>
  <si>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</si>
  <si>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</si>
  <si>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</si>
  <si>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</si>
  <si>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</si>
  <si>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</si>
  <si>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</si>
  <si>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</si>
  <si>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</si>
  <si>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</si>
  <si>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</si>
  <si>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</si>
  <si>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</si>
  <si>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</si>
  <si>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</si>
  <si>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</si>
  <si>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</si>
  <si>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</si>
  <si>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</si>
  <si>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</si>
  <si>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</si>
  <si>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</si>
  <si>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</si>
  <si>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</si>
  <si>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</si>
  <si>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</si>
  <si>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</si>
  <si>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</si>
  <si>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</si>
  <si>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</si>
  <si>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</si>
  <si>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</si>
  <si>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</si>
  <si>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</si>
  <si>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</si>
  <si>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</si>
  <si>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</si>
  <si>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</si>
  <si>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</si>
  <si>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</si>
  <si>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</si>
  <si>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</si>
  <si>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</si>
  <si>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</si>
  <si>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</si>
  <si>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</si>
  <si>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</si>
  <si>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</si>
  <si>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</si>
  <si>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</si>
  <si>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</si>
  <si>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</si>
  <si>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</si>
  <si>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</si>
  <si>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</si>
  <si>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</si>
  <si>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</si>
  <si>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</si>
  <si>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</si>
  <si>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</si>
  <si>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</si>
  <si>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</si>
  <si>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</si>
  <si>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</si>
  <si>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</si>
  <si>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</si>
  <si>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</si>
  <si>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</si>
  <si>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</si>
  <si>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</si>
  <si>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</si>
  <si>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</si>
  <si>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</si>
  <si>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</si>
  <si>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</si>
  <si>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</si>
  <si>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</si>
  <si>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</si>
  <si>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</si>
  <si>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</si>
  <si>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</si>
  <si>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</si>
  <si>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</si>
  <si>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</si>
  <si>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</si>
  <si>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</si>
  <si>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</si>
  <si>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</si>
  <si>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</si>
  <si>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</si>
  <si>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</si>
  <si>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</si>
  <si>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</si>
  <si>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</si>
  <si>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</si>
  <si>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</si>
  <si>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</si>
  <si>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</si>
  <si>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</si>
  <si>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</si>
  <si>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</si>
  <si>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</si>
  <si>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</si>
  <si>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</si>
  <si>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</si>
  <si>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</si>
  <si>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</si>
  <si>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</si>
  <si>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</si>
  <si>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</si>
  <si>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</si>
  <si>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</si>
  <si>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</si>
  <si>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</si>
  <si>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</si>
  <si>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</si>
  <si>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</si>
  <si>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</si>
  <si>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</si>
  <si>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</si>
  <si>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</si>
  <si>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</si>
  <si>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</si>
  <si>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</si>
  <si>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</si>
  <si>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</si>
  <si>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</si>
  <si>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</si>
  <si>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</si>
  <si>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</si>
  <si>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</si>
  <si>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</si>
  <si>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</si>
  <si>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</si>
  <si>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</si>
  <si>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</si>
  <si>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</si>
  <si>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</si>
  <si>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</si>
  <si>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</si>
  <si>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</si>
  <si>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</si>
  <si>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</si>
  <si>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</si>
  <si>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</si>
  <si>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</si>
  <si>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</si>
  <si>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</si>
  <si>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</si>
  <si>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</si>
  <si>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</si>
  <si>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</si>
  <si>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</si>
  <si>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</si>
  <si>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</si>
  <si>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</si>
  <si>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</si>
  <si>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</si>
  <si>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</si>
  <si>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</si>
  <si>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</si>
  <si>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</si>
  <si>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</si>
  <si>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</si>
  <si>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</si>
  <si>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</si>
  <si>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</si>
  <si>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</si>
  <si>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</si>
  <si>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</si>
  <si>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</si>
  <si>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</si>
  <si>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</si>
  <si>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</si>
  <si>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</si>
  <si>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</si>
  <si>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</si>
  <si>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</si>
  <si>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</si>
  <si>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</si>
  <si>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</si>
  <si>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</si>
  <si>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</si>
  <si>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</si>
  <si>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</si>
  <si>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</si>
  <si>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</si>
  <si>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</si>
  <si>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</si>
  <si>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</si>
  <si>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</si>
  <si>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</si>
  <si>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</si>
  <si>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</si>
  <si>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</si>
  <si>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</si>
  <si>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</si>
  <si>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</si>
  <si>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</si>
  <si>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</si>
  <si>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</si>
  <si>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</si>
  <si>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</si>
  <si>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</si>
  <si>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</si>
  <si>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</si>
  <si>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</si>
  <si>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</si>
  <si>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</si>
  <si>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</si>
  <si>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</si>
  <si>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</si>
  <si>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</si>
  <si>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</si>
  <si>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</si>
  <si>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</si>
  <si>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</si>
  <si>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</si>
  <si>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</si>
  <si>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</si>
  <si>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</si>
  <si>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</si>
  <si>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</si>
  <si>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</si>
  <si>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</si>
  <si>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</si>
  <si>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</si>
  <si>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</si>
  <si>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</si>
  <si>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</si>
  <si>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</si>
  <si>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</si>
  <si>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</si>
  <si>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</si>
  <si>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</si>
  <si>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</si>
  <si>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</si>
  <si>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</si>
  <si>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</si>
  <si>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</si>
  <si>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</si>
  <si>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</si>
  <si>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</si>
  <si>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</si>
  <si>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</si>
  <si>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</si>
  <si>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</si>
  <si>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</si>
  <si>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</si>
  <si>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</si>
  <si>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</si>
  <si>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</si>
  <si>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</si>
  <si>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</si>
  <si>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</si>
  <si>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</si>
  <si>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</si>
  <si>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</si>
  <si>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</si>
  <si>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</si>
  <si>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</si>
  <si>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</si>
  <si>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</si>
  <si>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</si>
  <si>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</si>
  <si>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</si>
  <si>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</si>
  <si>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</si>
  <si>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</si>
  <si>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</si>
  <si>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</si>
  <si>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</si>
  <si>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</si>
  <si>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</si>
  <si>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</si>
  <si>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</si>
  <si>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</si>
  <si>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</si>
  <si>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</si>
  <si>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</si>
  <si>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</si>
  <si>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</si>
  <si>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</si>
  <si>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</si>
  <si>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</si>
  <si>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</si>
  <si>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</si>
  <si>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</si>
  <si>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</si>
  <si>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</si>
  <si>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</si>
  <si>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</si>
  <si>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</si>
  <si>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</si>
  <si>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</si>
  <si>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</si>
  <si>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</si>
  <si>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</si>
  <si>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</si>
  <si>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</si>
  <si>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</si>
  <si>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</si>
  <si>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</si>
  <si>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</si>
  <si>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</si>
  <si>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</si>
  <si>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</si>
  <si>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</si>
  <si>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</si>
  <si>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</si>
  <si>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</si>
  <si>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</si>
  <si>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</si>
  <si>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</si>
  <si>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</si>
  <si>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</si>
  <si>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</si>
  <si>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</si>
  <si>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</si>
  <si>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</si>
  <si>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</si>
  <si>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</si>
  <si>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</si>
  <si>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</si>
  <si>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</si>
  <si>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</si>
  <si>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</si>
  <si>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</si>
  <si>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</si>
  <si>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</si>
  <si>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</si>
  <si>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</si>
  <si>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</si>
  <si>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</si>
  <si>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</si>
  <si>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</si>
  <si>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</si>
  <si>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</si>
  <si>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</si>
  <si>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</si>
  <si>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</si>
  <si>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</si>
  <si>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</si>
  <si>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</si>
  <si>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</si>
  <si>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</si>
  <si>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</si>
  <si>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</si>
  <si>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</si>
  <si>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</si>
  <si>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</si>
  <si>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</si>
  <si>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</si>
  <si>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</si>
  <si>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</si>
  <si>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</si>
  <si>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</si>
  <si>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</si>
  <si>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</si>
  <si>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</si>
  <si>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</si>
  <si>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</si>
  <si>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</si>
  <si>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</si>
  <si>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</si>
  <si>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</si>
  <si>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</si>
  <si>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</si>
  <si>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</si>
  <si>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</si>
  <si>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</si>
  <si>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</si>
  <si>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</si>
  <si>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</si>
  <si>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</si>
  <si>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</si>
  <si>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</si>
  <si>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</si>
  <si>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</si>
  <si>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</si>
  <si>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</si>
  <si>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</si>
  <si>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</si>
  <si>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</si>
  <si>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</si>
  <si>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</si>
  <si>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</si>
  <si>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</si>
  <si>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</si>
  <si>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</si>
  <si>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</si>
  <si>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</si>
  <si>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</si>
  <si>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</si>
  <si>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</si>
  <si>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</si>
  <si>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</si>
  <si>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</si>
  <si>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</si>
  <si>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</si>
  <si>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</si>
  <si>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</si>
  <si>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</si>
  <si>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</si>
  <si>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</si>
  <si>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</si>
  <si>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</si>
  <si>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</si>
  <si>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</si>
  <si>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</si>
  <si>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</si>
  <si>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</si>
  <si>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</si>
  <si>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</si>
  <si>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</si>
  <si>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</si>
  <si>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</si>
  <si>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</si>
  <si>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</si>
  <si>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</si>
  <si>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</si>
  <si>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</si>
  <si>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</si>
  <si>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</si>
  <si>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</si>
  <si>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</si>
  <si>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</si>
  <si>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</si>
  <si>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</si>
  <si>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</si>
  <si>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</si>
  <si>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</si>
  <si>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</si>
  <si>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</si>
  <si>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</si>
  <si>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</si>
  <si>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</si>
  <si>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</si>
  <si>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</si>
  <si>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</si>
  <si>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</si>
  <si>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</si>
  <si>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</si>
  <si>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</si>
  <si>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</si>
  <si>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</si>
  <si>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</si>
  <si>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</si>
  <si>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</si>
  <si>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</si>
  <si>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</si>
  <si>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</si>
  <si>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</si>
  <si>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</si>
  <si>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</si>
  <si>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</si>
  <si>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</si>
  <si>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</si>
  <si>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</si>
  <si>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</si>
  <si>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</si>
  <si>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</si>
  <si>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</si>
  <si>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</si>
  <si>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</si>
  <si>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</si>
  <si>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</si>
  <si>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</si>
  <si>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</si>
  <si>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</si>
  <si>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</si>
  <si>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</si>
  <si>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</si>
  <si>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</si>
  <si>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</si>
  <si>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</si>
  <si>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</si>
  <si>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</si>
  <si>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</si>
  <si>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</si>
  <si>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</si>
  <si>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</si>
  <si>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</si>
  <si>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</si>
  <si>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</si>
  <si>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</si>
  <si>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</si>
  <si>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</si>
  <si>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</si>
  <si>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</si>
  <si>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</si>
  <si>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</si>
  <si>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</si>
  <si>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</si>
  <si>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</si>
  <si>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</si>
  <si>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</si>
  <si>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</si>
  <si>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</si>
  <si>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</si>
  <si>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</si>
  <si>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</si>
  <si>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</si>
  <si>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</si>
  <si>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</si>
  <si>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</si>
  <si>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</si>
  <si>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</si>
  <si>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</si>
  <si>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</si>
  <si>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</si>
  <si>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</si>
  <si>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</si>
  <si>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</si>
  <si>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</si>
  <si>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</si>
  <si>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</si>
  <si>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</si>
  <si>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</si>
  <si>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</si>
  <si>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</si>
  <si>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</si>
  <si>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</si>
  <si>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</si>
  <si>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</si>
  <si>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</si>
  <si>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</si>
  <si>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</si>
  <si>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</si>
  <si>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</si>
  <si>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</si>
  <si>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</si>
  <si>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</si>
  <si>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</si>
  <si>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</si>
  <si>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</si>
  <si>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</si>
  <si>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</si>
  <si>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</si>
  <si>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</si>
  <si>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</si>
  <si>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</si>
  <si>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</si>
  <si>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</si>
  <si>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</si>
  <si>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</si>
  <si>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</si>
  <si>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</si>
  <si>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</si>
  <si>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</si>
  <si>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</si>
  <si>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</si>
  <si>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</si>
  <si>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</si>
  <si>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</si>
  <si>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</si>
  <si>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</si>
  <si>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</si>
  <si>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</si>
  <si>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</si>
  <si>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</si>
  <si>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</si>
  <si>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</si>
  <si>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</si>
  <si>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</si>
  <si>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</si>
  <si>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</si>
  <si>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</si>
  <si>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</si>
  <si>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</si>
  <si>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</si>
  <si>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</si>
  <si>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</si>
  <si>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</si>
  <si>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</si>
  <si>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</si>
  <si>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</si>
  <si>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</si>
  <si>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</si>
  <si>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</si>
  <si>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</si>
  <si>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</si>
  <si>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</si>
  <si>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</si>
  <si>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</si>
  <si>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</si>
  <si>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</si>
  <si>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</si>
  <si>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</si>
  <si>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</si>
  <si>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</si>
  <si>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</si>
  <si>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</si>
  <si>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</si>
  <si>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</si>
  <si>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</si>
  <si>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</si>
  <si>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</si>
  <si>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</si>
  <si>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</si>
  <si>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</si>
  <si>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</si>
  <si>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</si>
  <si>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</si>
  <si>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</si>
  <si>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</si>
  <si>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</si>
  <si>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</si>
  <si>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</si>
  <si>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</si>
  <si>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</si>
  <si>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</si>
  <si>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</si>
  <si>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</si>
  <si>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</si>
  <si>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</si>
  <si>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</si>
  <si>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</si>
  <si>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</si>
  <si>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</si>
  <si>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</si>
  <si>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</si>
  <si>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</si>
  <si>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</si>
  <si>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</si>
  <si>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</si>
  <si>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</si>
  <si>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</si>
  <si>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</si>
  <si>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</si>
  <si>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</si>
  <si>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</si>
  <si>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</si>
  <si>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</si>
  <si>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</si>
  <si>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</si>
  <si>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</si>
  <si>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</si>
  <si>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</si>
  <si>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</si>
  <si>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</si>
  <si>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</si>
  <si>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</si>
  <si>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</si>
  <si>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</si>
  <si>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</si>
  <si>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</si>
  <si>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</si>
  <si>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</si>
  <si>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</si>
  <si>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</si>
  <si>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</si>
  <si>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</si>
  <si>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</si>
  <si>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</si>
  <si>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</si>
  <si>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</si>
  <si>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</si>
  <si>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</si>
  <si>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</si>
  <si>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</si>
  <si>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</si>
  <si>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</si>
  <si>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</si>
  <si>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</si>
  <si>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</si>
  <si>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</si>
  <si>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</si>
  <si>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</si>
  <si>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</si>
  <si>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</si>
  <si>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</si>
  <si>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</si>
  <si>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</si>
  <si>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</si>
  <si>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</si>
  <si>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</si>
  <si>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</si>
  <si>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</si>
  <si>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</si>
  <si>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</si>
  <si>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</si>
  <si>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</si>
  <si>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</si>
  <si>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</si>
  <si>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</si>
  <si>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</si>
  <si>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</si>
  <si>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</si>
  <si>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</si>
  <si>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</si>
  <si>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</si>
  <si>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</si>
  <si>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</si>
  <si>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</si>
  <si>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</si>
  <si>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</si>
  <si>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</si>
  <si>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</si>
  <si>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</si>
  <si>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</si>
  <si>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</si>
  <si>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</si>
  <si>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</si>
  <si>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</si>
  <si>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</si>
  <si>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</si>
  <si>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</si>
  <si>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</si>
  <si>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</si>
  <si>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</si>
  <si>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</si>
  <si>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</si>
  <si>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</si>
  <si>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</si>
  <si>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</si>
  <si>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</si>
  <si>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</si>
  <si>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</si>
  <si>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</si>
  <si>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</si>
  <si>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</si>
  <si>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</si>
  <si>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</si>
  <si>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</si>
  <si>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</si>
  <si>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</si>
  <si>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</si>
  <si>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</si>
  <si>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</si>
  <si>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</si>
  <si>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</si>
  <si>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</si>
  <si>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</si>
  <si>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</si>
  <si>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</si>
  <si>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</si>
  <si>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</si>
  <si>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</si>
  <si>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</si>
  <si>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</si>
  <si>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</si>
  <si>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</si>
  <si>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</si>
  <si>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</si>
  <si>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</si>
  <si>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</si>
  <si>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</si>
  <si>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</si>
  <si>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</si>
  <si>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</si>
  <si>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</si>
  <si>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</si>
  <si>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</si>
  <si>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</si>
  <si>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</si>
  <si>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</si>
  <si>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</si>
  <si>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</si>
  <si>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</si>
  <si>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</si>
  <si>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</si>
  <si>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</si>
  <si>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</si>
  <si>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</si>
  <si>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</si>
  <si>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</si>
  <si>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</si>
  <si>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</si>
  <si>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</si>
  <si>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</si>
  <si>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</si>
  <si>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</si>
  <si>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</si>
  <si>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</si>
  <si>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</si>
  <si>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</si>
  <si>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</si>
  <si>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</si>
  <si>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</si>
  <si>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</si>
  <si>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</si>
  <si>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</si>
  <si>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</si>
  <si>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</si>
  <si>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</si>
  <si>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</si>
  <si>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</si>
  <si>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</si>
  <si>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</si>
  <si>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</si>
  <si>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</si>
  <si>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</si>
  <si>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</si>
  <si>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</si>
  <si>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</si>
  <si>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</si>
  <si>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</si>
  <si>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</si>
  <si>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</si>
  <si>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</si>
  <si>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</si>
  <si>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</si>
  <si>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</si>
  <si>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</si>
  <si>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</si>
  <si>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</si>
  <si>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</si>
  <si>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</si>
  <si>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</si>
  <si>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</si>
  <si>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</si>
  <si>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</si>
  <si>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</si>
  <si>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</si>
  <si>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</si>
  <si>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</si>
  <si>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</si>
  <si>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</si>
  <si>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</si>
  <si>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</si>
  <si>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</si>
  <si>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</si>
  <si>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</si>
  <si>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</si>
  <si>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</si>
  <si>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</si>
  <si>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</si>
  <si>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</si>
  <si>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</si>
  <si>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</si>
  <si>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</si>
  <si>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</si>
  <si>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</si>
  <si>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</si>
  <si>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</si>
  <si>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</si>
  <si>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</si>
  <si>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</si>
  <si>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</si>
  <si>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</si>
  <si>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</si>
  <si>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</si>
  <si>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</si>
  <si>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</si>
  <si>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</si>
  <si>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</si>
  <si>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</si>
  <si>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</si>
  <si>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</si>
  <si>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</si>
  <si>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</si>
  <si>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</si>
  <si>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</si>
  <si>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</si>
  <si>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</si>
  <si>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</si>
  <si>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</si>
  <si>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</si>
  <si>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</si>
  <si>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</si>
  <si>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</si>
  <si>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</si>
  <si>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</si>
  <si>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</si>
  <si>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</si>
  <si>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</si>
  <si>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</si>
  <si>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</si>
  <si>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</si>
  <si>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</si>
  <si>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</si>
  <si>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</si>
  <si>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</si>
  <si>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</si>
  <si>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</si>
  <si>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</si>
  <si>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</si>
  <si>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</si>
  <si>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</si>
  <si>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</si>
  <si>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</si>
  <si>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</si>
  <si>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</si>
  <si>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</si>
  <si>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</si>
  <si>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</si>
  <si>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</si>
  <si>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</si>
  <si>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</si>
  <si>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</si>
  <si>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</si>
  <si>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</si>
  <si>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</si>
  <si>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</si>
  <si>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</si>
  <si>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</si>
  <si>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</si>
  <si>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</si>
  <si>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</si>
  <si>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</si>
  <si>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</si>
  <si>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</si>
  <si>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</si>
  <si>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</si>
  <si>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</si>
  <si>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</si>
  <si>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</si>
  <si>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</si>
  <si>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</si>
  <si>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</si>
  <si>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</si>
  <si>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</si>
  <si>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</si>
  <si>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</si>
  <si>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</si>
  <si>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</si>
  <si>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</si>
  <si>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</si>
  <si>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</si>
  <si>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</si>
  <si>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</si>
  <si>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</si>
  <si>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</si>
  <si>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</si>
  <si>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</si>
  <si>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</si>
  <si>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</si>
  <si>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</si>
  <si>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</si>
  <si>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</si>
  <si>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</si>
  <si>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</si>
  <si>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</si>
  <si>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</si>
  <si>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</si>
  <si>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</si>
  <si>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</si>
  <si>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</si>
  <si>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</si>
  <si>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</si>
  <si>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</si>
  <si>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</si>
  <si>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</si>
  <si>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</si>
  <si>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</si>
  <si>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</si>
  <si>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</si>
  <si>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</si>
  <si>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</si>
  <si>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</si>
  <si>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</si>
  <si>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</si>
  <si>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</si>
  <si>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</si>
  <si>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</si>
  <si>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</si>
  <si>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</si>
  <si>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</si>
  <si>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</si>
  <si>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</si>
  <si>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</si>
  <si>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</si>
  <si>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</si>
  <si>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</si>
  <si>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</si>
  <si>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</si>
  <si>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</si>
  <si>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</si>
  <si>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</si>
  <si>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</si>
  <si>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</si>
  <si>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</si>
  <si>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</si>
  <si>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</si>
  <si>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</si>
  <si>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</si>
  <si>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</si>
  <si>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</si>
  <si>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</si>
  <si>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</si>
  <si>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</si>
  <si>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</si>
  <si>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</si>
  <si>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</si>
  <si>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</si>
  <si>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</si>
  <si>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</si>
  <si>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</si>
  <si>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</si>
  <si>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</si>
  <si>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</si>
  <si>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</si>
  <si>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</si>
  <si>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</si>
  <si>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</si>
  <si>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</si>
  <si>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</si>
  <si>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</si>
  <si>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</si>
  <si>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</si>
  <si>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</si>
  <si>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</si>
  <si>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</si>
  <si>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</si>
  <si>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</si>
  <si>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</si>
  <si>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</si>
  <si>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</si>
  <si>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</si>
  <si>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</si>
  <si>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</si>
  <si>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</si>
  <si>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</si>
  <si>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</si>
  <si>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</si>
  <si>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</si>
  <si>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</si>
  <si>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</si>
  <si>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</si>
  <si>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</si>
  <si>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</si>
  <si>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</si>
  <si>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</si>
  <si>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</si>
  <si>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</si>
  <si>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</si>
  <si>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</si>
  <si>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</si>
  <si>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</si>
  <si>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</si>
  <si>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</si>
  <si>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</si>
  <si>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</si>
  <si>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</si>
  <si>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</si>
  <si>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</si>
  <si>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</si>
  <si>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</si>
  <si>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</si>
  <si>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</si>
  <si>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</si>
  <si>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</si>
  <si>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</si>
  <si>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</si>
  <si>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</si>
  <si>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</si>
  <si>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</si>
  <si>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</si>
  <si>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</si>
  <si>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</si>
  <si>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</si>
  <si>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</si>
  <si>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</si>
  <si>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</si>
  <si>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</si>
  <si>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</si>
  <si>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</si>
  <si>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</si>
  <si>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</si>
  <si>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</si>
  <si>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</si>
  <si>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</si>
  <si>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</si>
  <si>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</si>
  <si>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</si>
  <si>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</si>
  <si>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</si>
  <si>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</si>
  <si>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</si>
  <si>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</si>
  <si>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</si>
  <si>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</si>
  <si>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</si>
  <si>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</si>
  <si>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</si>
  <si>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</si>
  <si>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</si>
  <si>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</si>
  <si>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</si>
  <si>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</si>
  <si>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</si>
  <si>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</si>
  <si>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</si>
  <si>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</si>
  <si>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</si>
  <si>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</si>
  <si>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</si>
  <si>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</si>
  <si>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</si>
  <si>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</si>
  <si>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</si>
  <si>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</si>
  <si>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</si>
  <si>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</si>
  <si>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</si>
  <si>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</si>
  <si>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</si>
  <si>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</si>
  <si>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</si>
  <si>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</si>
  <si>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</si>
  <si>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</si>
  <si>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</si>
  <si>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</si>
  <si>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</si>
  <si>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</si>
  <si>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</si>
  <si>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</si>
  <si>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</si>
  <si>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</si>
  <si>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</si>
  <si>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</si>
  <si>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</si>
  <si>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</si>
  <si>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</si>
  <si>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</si>
  <si>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</si>
  <si>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</si>
  <si>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</si>
  <si>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</si>
  <si>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</si>
  <si>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</si>
  <si>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</si>
  <si>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</si>
  <si>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</si>
  <si>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</si>
  <si>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</si>
  <si>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</si>
  <si>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</si>
  <si>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</si>
  <si>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</si>
  <si>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</si>
  <si>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</si>
  <si>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</si>
  <si>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</si>
  <si>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</si>
  <si>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</si>
  <si>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</si>
  <si>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</si>
  <si>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</si>
  <si>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</si>
  <si>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</si>
  <si>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</si>
  <si>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</si>
  <si>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</si>
  <si>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</si>
  <si>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</si>
  <si>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</si>
  <si>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</si>
  <si>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</si>
  <si>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</si>
  <si>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</si>
  <si>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</si>
  <si>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</si>
  <si>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</si>
  <si>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</si>
  <si>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</si>
  <si>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</si>
  <si>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</si>
  <si>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</si>
  <si>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</si>
  <si>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</si>
  <si>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</si>
  <si>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</si>
  <si>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</si>
  <si>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</si>
  <si>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</si>
  <si>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</si>
  <si>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</si>
  <si>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</si>
  <si>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</si>
  <si>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</si>
  <si>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</si>
  <si>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</si>
  <si>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</si>
  <si>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</si>
  <si>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</si>
  <si>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</si>
  <si>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</si>
  <si>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</si>
  <si>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</si>
  <si>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</si>
  <si>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</si>
  <si>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</si>
  <si>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</si>
  <si>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</si>
  <si>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</si>
  <si>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</si>
  <si>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</si>
  <si>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</si>
  <si>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</si>
  <si>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</si>
  <si>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</si>
  <si>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</si>
  <si>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</si>
  <si>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</si>
  <si>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</si>
  <si>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</si>
  <si>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</si>
  <si>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</si>
  <si>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</si>
  <si>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</si>
  <si>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</si>
  <si>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</si>
  <si>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</si>
  <si>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</si>
  <si>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</si>
  <si>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</si>
  <si>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</si>
  <si>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</si>
  <si>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</si>
  <si>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</si>
  <si>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</si>
  <si>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</si>
  <si>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</si>
  <si>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</si>
  <si>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</si>
  <si>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</si>
  <si>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</si>
  <si>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</si>
  <si>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</si>
  <si>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</si>
  <si>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</si>
  <si>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</si>
  <si>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</si>
  <si>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</si>
  <si>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</si>
  <si>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</si>
  <si>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</si>
  <si>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</si>
  <si>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</si>
  <si>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</si>
  <si>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</si>
  <si>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</si>
  <si>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</si>
  <si>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</si>
  <si>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</si>
  <si>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</si>
  <si>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</si>
  <si>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</si>
  <si>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</si>
  <si>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</si>
  <si>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</si>
  <si>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</si>
  <si>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</si>
  <si>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</si>
  <si>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</si>
  <si>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</si>
  <si>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</si>
  <si>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</si>
  <si>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</si>
  <si>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</si>
  <si>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</si>
  <si>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</si>
  <si>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</si>
  <si>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</si>
  <si>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</si>
  <si>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</si>
  <si>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</si>
  <si>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</si>
  <si>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</si>
  <si>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</si>
  <si>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</si>
  <si>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</si>
  <si>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</si>
  <si>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</si>
  <si>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</si>
  <si>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</si>
  <si>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</si>
  <si>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</si>
  <si>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</si>
  <si>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</si>
  <si>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</si>
  <si>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</si>
  <si>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</si>
  <si>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</si>
  <si>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</si>
  <si>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</si>
  <si>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</si>
  <si>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</si>
  <si>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</si>
  <si>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</si>
  <si>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</si>
  <si>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</si>
  <si>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</si>
  <si>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</si>
  <si>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</si>
  <si>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</si>
  <si>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</si>
  <si>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</si>
  <si>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</si>
  <si>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</si>
  <si>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</si>
  <si>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</si>
  <si>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</si>
  <si>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</si>
  <si>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</si>
  <si>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</si>
  <si>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</si>
  <si>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</si>
  <si>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</si>
  <si>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</si>
  <si>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</si>
  <si>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</si>
  <si>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</si>
  <si>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</si>
  <si>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</si>
  <si>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</si>
  <si>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</si>
  <si>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</si>
  <si>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</si>
  <si>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</si>
  <si>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</si>
  <si>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</si>
  <si>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</si>
  <si>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</si>
  <si>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</si>
  <si>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</si>
  <si>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</si>
  <si>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</si>
  <si>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</si>
  <si>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</si>
  <si>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</si>
  <si>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</si>
  <si>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</si>
  <si>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</si>
  <si>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</si>
  <si>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</si>
  <si>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</si>
  <si>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</si>
  <si>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</si>
  <si>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</si>
  <si>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</si>
  <si>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</si>
  <si>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</si>
  <si>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</si>
  <si>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</si>
  <si>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</si>
  <si>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</si>
  <si>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</si>
  <si>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</si>
  <si>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</si>
  <si>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</si>
  <si>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</si>
  <si>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</si>
  <si>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</si>
  <si>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</si>
  <si>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</si>
  <si>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</si>
  <si>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</si>
  <si>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</si>
  <si>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</si>
  <si>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</si>
  <si>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</si>
  <si>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</si>
  <si>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</si>
  <si>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</si>
  <si>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</si>
  <si>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</si>
  <si>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</si>
  <si>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</si>
  <si>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</si>
  <si>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</si>
  <si>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</si>
  <si>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</si>
  <si>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</si>
  <si>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</si>
  <si>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</si>
  <si>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</si>
  <si>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</si>
  <si>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</si>
  <si>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</si>
  <si>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</si>
  <si>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</si>
  <si>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</si>
  <si>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</si>
  <si>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</si>
  <si>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</si>
  <si>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</si>
  <si>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</si>
  <si>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</si>
  <si>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</si>
  <si>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</si>
  <si>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</si>
  <si>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</si>
  <si>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</si>
  <si>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</si>
  <si>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</si>
  <si>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</si>
  <si>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</si>
  <si>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</si>
  <si>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</si>
  <si>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</si>
  <si>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</si>
  <si>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</si>
  <si>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</si>
  <si>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</si>
  <si>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</si>
  <si>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</si>
  <si>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</si>
  <si>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</si>
  <si>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</si>
  <si>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</si>
  <si>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</si>
  <si>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</si>
  <si>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</si>
  <si>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</si>
  <si>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</si>
  <si>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</si>
  <si>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</si>
  <si>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</si>
  <si>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</si>
  <si>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</si>
  <si>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</si>
  <si>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</si>
  <si>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</si>
  <si>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</si>
  <si>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</si>
  <si>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</si>
  <si>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</si>
  <si>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</si>
  <si>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</si>
  <si>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</si>
  <si>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</si>
  <si>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</si>
  <si>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</si>
  <si>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</si>
  <si>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</si>
  <si>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</si>
  <si>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</si>
  <si>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</si>
  <si>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</si>
  <si>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</si>
  <si>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</si>
  <si>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</si>
  <si>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</si>
  <si>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</si>
  <si>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</si>
  <si>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</si>
  <si>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</si>
  <si>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</si>
  <si>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</si>
  <si>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</si>
  <si>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</si>
  <si>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</si>
  <si>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</si>
  <si>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</si>
  <si>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</si>
  <si>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</si>
  <si>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</si>
  <si>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</si>
  <si>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</si>
  <si>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</si>
  <si>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</si>
  <si>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</si>
  <si>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</si>
  <si>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</si>
  <si>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</si>
  <si>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</si>
  <si>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</si>
  <si>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</si>
  <si>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</si>
  <si>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</si>
  <si>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</si>
  <si>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</si>
  <si>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</si>
  <si>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</si>
  <si>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</si>
  <si>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</si>
  <si>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</si>
  <si>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</si>
  <si>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</si>
  <si>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</si>
  <si>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</si>
  <si>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</si>
  <si>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</si>
  <si>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</si>
  <si>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</si>
  <si>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</si>
  <si>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</si>
  <si>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</si>
  <si>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</si>
  <si>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</si>
  <si>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</si>
  <si>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</si>
  <si>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</si>
  <si>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</si>
  <si>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</si>
  <si>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</si>
  <si>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</si>
  <si>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</si>
  <si>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</si>
  <si>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</si>
  <si>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</si>
  <si>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</si>
  <si>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</si>
  <si>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</si>
  <si>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</si>
  <si>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</si>
  <si>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</si>
  <si>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</si>
  <si>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</si>
  <si>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</si>
  <si>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</si>
  <si>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</si>
  <si>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</si>
  <si>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</si>
  <si>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</si>
  <si>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</si>
  <si>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</si>
  <si>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</si>
  <si>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</si>
  <si>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</si>
  <si>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</si>
  <si>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</si>
  <si>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</si>
  <si>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</si>
  <si>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</si>
  <si>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</si>
  <si>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</si>
  <si>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</si>
  <si>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</si>
  <si>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</si>
  <si>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</si>
  <si>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</si>
  <si>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</si>
  <si>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</si>
  <si>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</si>
  <si>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</si>
  <si>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</si>
  <si>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</si>
  <si>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</si>
  <si>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</si>
  <si>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</si>
  <si>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</si>
  <si>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</si>
  <si>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</si>
  <si>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</si>
  <si>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</si>
  <si>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</si>
  <si>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</si>
  <si>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</si>
  <si>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</si>
  <si>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</si>
  <si>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</si>
  <si>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</si>
  <si>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</si>
  <si>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</si>
  <si>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</si>
  <si>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</si>
  <si>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</si>
  <si>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</si>
  <si>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</si>
  <si>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</si>
  <si>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</si>
  <si>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</si>
  <si>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</si>
  <si>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</si>
  <si>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</si>
  <si>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</si>
  <si>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</si>
  <si>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</si>
  <si>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</si>
  <si>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</si>
  <si>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</si>
  <si>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</si>
  <si>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</si>
  <si>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</si>
  <si>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</si>
  <si>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</si>
  <si>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</si>
  <si>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</si>
  <si>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</si>
  <si>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</si>
  <si>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</si>
  <si>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</si>
  <si>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</si>
  <si>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</si>
  <si>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</si>
  <si>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</si>
  <si>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</si>
  <si>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</si>
  <si>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</si>
  <si>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</si>
  <si>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</si>
  <si>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</si>
  <si>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</si>
  <si>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</si>
  <si>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</si>
  <si>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</si>
  <si>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</si>
  <si>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</si>
  <si>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</si>
  <si>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</si>
  <si>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</si>
  <si>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</si>
  <si>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</si>
  <si>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</si>
  <si>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</si>
  <si>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</si>
  <si>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</si>
  <si>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</si>
  <si>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</si>
  <si>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</si>
  <si>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</si>
  <si>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</si>
  <si>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</si>
  <si>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</si>
  <si>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</si>
  <si>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</si>
  <si>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</si>
  <si>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</si>
  <si>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</si>
  <si>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</si>
  <si>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</si>
  <si>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</si>
  <si>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</si>
  <si>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</si>
  <si>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</si>
  <si>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</si>
  <si>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</si>
  <si>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</si>
  <si>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</si>
  <si>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</si>
  <si>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</si>
  <si>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</si>
  <si>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</si>
  <si>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</si>
  <si>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</si>
  <si>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</si>
  <si>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</si>
  <si>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</si>
  <si>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</si>
  <si>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</si>
  <si>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</si>
  <si>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</si>
  <si>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</si>
  <si>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</si>
  <si>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</si>
  <si>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</si>
  <si>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</si>
  <si>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</si>
  <si>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</si>
  <si>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</si>
  <si>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</si>
  <si>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</si>
  <si>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</si>
  <si>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</si>
  <si>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</si>
  <si>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</si>
  <si>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</si>
  <si>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</si>
  <si>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</si>
  <si>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</si>
  <si>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</si>
  <si>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</si>
  <si>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</si>
  <si>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</si>
  <si>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</si>
  <si>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</si>
  <si>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</si>
  <si>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</si>
  <si>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</si>
  <si>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</si>
  <si>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</si>
  <si>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</si>
  <si>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</si>
  <si>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</si>
  <si>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</si>
  <si>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</si>
  <si>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</si>
  <si>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</si>
  <si>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</si>
  <si>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</si>
  <si>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</si>
  <si>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</si>
  <si>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</si>
  <si>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</si>
  <si>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</si>
  <si>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</si>
  <si>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</si>
  <si>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</si>
  <si>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</si>
  <si>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</si>
  <si>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</si>
  <si>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</si>
  <si>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</si>
  <si>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</si>
  <si>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</si>
  <si>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</si>
  <si>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</si>
  <si>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</si>
  <si>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</si>
  <si>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</si>
  <si>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</si>
  <si>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</si>
  <si>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</si>
  <si>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</si>
  <si>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</si>
  <si>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</si>
  <si>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</si>
  <si>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</si>
  <si>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</si>
  <si>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</si>
  <si>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</si>
  <si>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</si>
  <si>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</si>
  <si>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</si>
  <si>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</si>
  <si>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</si>
  <si>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</si>
  <si>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</si>
  <si>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</si>
  <si>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</si>
  <si>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</si>
  <si>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</si>
  <si>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</si>
  <si>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</si>
  <si>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</si>
  <si>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</si>
  <si>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</si>
  <si>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</si>
  <si>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</si>
  <si>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</si>
  <si>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</si>
  <si>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</si>
  <si>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</si>
  <si>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</si>
  <si>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</si>
  <si>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</si>
  <si>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</si>
  <si>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</si>
  <si>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</si>
  <si>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</si>
  <si>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</si>
  <si>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</si>
  <si>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</si>
  <si>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</si>
  <si>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</si>
  <si>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</si>
  <si>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</si>
  <si>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</si>
  <si>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</si>
  <si>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</si>
  <si>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</si>
  <si>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</si>
  <si>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</si>
  <si>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</si>
  <si>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</si>
  <si>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</si>
  <si>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</si>
  <si>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</si>
  <si>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</si>
  <si>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</si>
  <si>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</si>
  <si>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</si>
  <si>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</si>
  <si>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</si>
  <si>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</si>
  <si>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</si>
  <si>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</si>
  <si>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</si>
  <si>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</si>
  <si>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</si>
  <si>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</si>
  <si>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</si>
  <si>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</si>
  <si>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</si>
  <si>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</si>
  <si>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</si>
  <si>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</si>
  <si>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</si>
  <si>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</si>
  <si>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</si>
  <si>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</si>
  <si>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</si>
  <si>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</si>
  <si>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</si>
  <si>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</si>
  <si>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</si>
  <si>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</si>
  <si>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</si>
  <si>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</si>
  <si>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</si>
  <si>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</si>
  <si>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</si>
  <si>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</si>
  <si>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</si>
  <si>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</si>
  <si>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</si>
  <si>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</si>
  <si>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</si>
  <si>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</si>
  <si>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</si>
  <si>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</si>
  <si>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</si>
  <si>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</si>
  <si>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</si>
  <si>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</si>
  <si>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</si>
  <si>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</si>
  <si>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</si>
  <si>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</si>
  <si>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</si>
  <si>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</si>
  <si>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</si>
  <si>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</si>
  <si>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</si>
  <si>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</si>
  <si>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</si>
  <si>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</si>
  <si>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</si>
  <si>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</si>
  <si>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</si>
  <si>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</si>
  <si>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</si>
  <si>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</si>
  <si>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</si>
  <si>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</si>
  <si>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</si>
  <si>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</si>
  <si>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</si>
  <si>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</si>
  <si>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</si>
  <si>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</si>
  <si>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</si>
  <si>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</si>
  <si>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</si>
  <si>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</si>
  <si>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</si>
  <si>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</si>
  <si>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</si>
  <si>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</si>
  <si>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</si>
  <si>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</si>
  <si>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</si>
  <si>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</si>
  <si>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</si>
  <si>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</si>
  <si>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</si>
  <si>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</si>
  <si>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</si>
  <si>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</si>
  <si>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</si>
  <si>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</si>
  <si>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</si>
  <si>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</si>
  <si>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</si>
  <si>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</si>
  <si>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</si>
  <si>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</si>
  <si>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</si>
  <si>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</si>
  <si>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</si>
  <si>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</si>
  <si>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</si>
  <si>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</si>
  <si>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</si>
  <si>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</si>
  <si>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</si>
  <si>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</si>
  <si>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</si>
  <si>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</si>
  <si>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</si>
  <si>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</si>
  <si>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</si>
  <si>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</si>
  <si>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</si>
  <si>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</si>
  <si>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</si>
  <si>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</si>
  <si>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</si>
  <si>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</si>
  <si>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</si>
  <si>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</si>
  <si>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</si>
  <si>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</si>
  <si>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</si>
  <si>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</si>
  <si>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</si>
  <si>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</si>
  <si>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</si>
  <si>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</si>
  <si>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</si>
  <si>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</si>
  <si>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</si>
  <si>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</si>
  <si>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</si>
  <si>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</si>
  <si>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</si>
  <si>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</si>
  <si>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</si>
  <si>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</si>
  <si>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</si>
  <si>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</si>
  <si>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</si>
  <si>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</si>
  <si>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</si>
  <si>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</si>
  <si>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</si>
  <si>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</si>
  <si>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</si>
  <si>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</si>
  <si>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</si>
  <si>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</si>
  <si>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</si>
  <si>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</si>
  <si>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</si>
  <si>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</si>
  <si>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</si>
  <si>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</si>
  <si>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</si>
  <si>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</si>
  <si>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</si>
  <si>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</si>
  <si>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</si>
  <si>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</si>
  <si>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</si>
  <si>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</si>
  <si>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</si>
  <si>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</si>
  <si>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</si>
  <si>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</si>
  <si>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</si>
  <si>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</si>
  <si>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</si>
  <si>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</si>
  <si>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</si>
  <si>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</si>
  <si>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</si>
  <si>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</si>
  <si>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</si>
  <si>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</si>
  <si>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</si>
  <si>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</si>
  <si>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</si>
  <si>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</si>
  <si>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</si>
  <si>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</si>
  <si>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</si>
  <si>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</si>
  <si>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</si>
  <si>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</si>
  <si>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</si>
  <si>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</si>
  <si>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</si>
  <si>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</si>
  <si>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</si>
  <si>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</si>
  <si>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</si>
  <si>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</si>
  <si>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</si>
  <si>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</si>
  <si>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</si>
  <si>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</si>
  <si>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</si>
  <si>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</si>
  <si>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</si>
  <si>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</si>
  <si>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</si>
  <si>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</si>
  <si>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</si>
  <si>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</si>
  <si>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</si>
  <si>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</si>
  <si>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</si>
  <si>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</si>
  <si>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</si>
  <si>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</si>
  <si>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</si>
  <si>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</si>
  <si>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</si>
  <si>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</si>
  <si>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</si>
  <si>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</si>
  <si>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</si>
  <si>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</si>
  <si>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</si>
  <si>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</si>
  <si>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</si>
  <si>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</si>
  <si>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</si>
  <si>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</si>
  <si>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</si>
  <si>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</si>
  <si>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</si>
  <si>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</si>
  <si>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</si>
  <si>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</si>
  <si>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</si>
  <si>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</si>
  <si>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</si>
  <si>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</si>
  <si>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</si>
  <si>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</si>
  <si>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</si>
  <si>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</si>
  <si>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</si>
  <si>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</si>
  <si>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</si>
  <si>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</si>
  <si>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</si>
  <si>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</si>
  <si>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</si>
  <si>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</si>
  <si>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</si>
  <si>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</si>
  <si>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</si>
  <si>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</si>
  <si>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</si>
  <si>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</si>
  <si>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</si>
  <si>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</si>
  <si>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</si>
  <si>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</si>
  <si>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</si>
  <si>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</si>
  <si>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</si>
  <si>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</si>
  <si>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</si>
  <si>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</si>
  <si>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</si>
  <si>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</si>
  <si>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</si>
  <si>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</si>
  <si>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</si>
  <si>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</si>
  <si>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</si>
  <si>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</si>
  <si>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</si>
  <si>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</si>
  <si>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</si>
  <si>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</si>
  <si>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</si>
  <si>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</si>
  <si>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</si>
  <si>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</si>
  <si>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</si>
  <si>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</si>
  <si>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</si>
  <si>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</si>
  <si>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</si>
  <si>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</si>
  <si>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</si>
  <si>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</si>
  <si>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</si>
  <si>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</si>
  <si>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</si>
  <si>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</si>
  <si>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</si>
  <si>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</si>
  <si>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</si>
  <si>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</si>
  <si>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</si>
  <si>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</si>
  <si>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</si>
  <si>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</si>
  <si>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</si>
  <si>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</si>
  <si>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</si>
  <si>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</si>
  <si>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</si>
  <si>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</si>
  <si>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</si>
  <si>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</si>
  <si>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</si>
  <si>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</si>
  <si>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</si>
  <si>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</si>
  <si>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</si>
  <si>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</si>
  <si>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</si>
  <si>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</si>
  <si>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</si>
  <si>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</si>
  <si>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</si>
  <si>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</si>
  <si>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</si>
  <si>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</si>
  <si>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</si>
  <si>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</si>
  <si>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</si>
  <si>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</si>
  <si>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</si>
  <si>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</si>
  <si>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</si>
  <si>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</si>
  <si>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</si>
  <si>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</si>
  <si>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</si>
  <si>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</si>
  <si>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</si>
  <si>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</si>
  <si>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</si>
  <si>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</si>
  <si>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</si>
  <si>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</si>
  <si>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</si>
  <si>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</si>
  <si>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</si>
  <si>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</si>
  <si>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</si>
  <si>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</si>
  <si>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</si>
  <si>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</si>
  <si>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</si>
  <si>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</si>
  <si>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</si>
  <si>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</si>
  <si>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</si>
  <si>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</si>
  <si>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</si>
  <si>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</si>
  <si>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</si>
  <si>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</si>
  <si>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</si>
  <si>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</si>
  <si>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</si>
  <si>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</si>
  <si>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</si>
  <si>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</si>
  <si>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</si>
  <si>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</si>
  <si>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</si>
  <si>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</si>
  <si>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</si>
  <si>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</si>
  <si>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</si>
  <si>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</si>
  <si>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</si>
  <si>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</si>
  <si>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</si>
  <si>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</si>
  <si>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</si>
  <si>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</si>
  <si>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</si>
  <si>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</si>
  <si>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</si>
  <si>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</si>
  <si>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</si>
  <si>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</si>
  <si>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</si>
  <si>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</si>
  <si>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</si>
  <si>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</si>
  <si>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</si>
  <si>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</si>
  <si>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</si>
  <si>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</si>
  <si>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</si>
  <si>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</si>
  <si>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</si>
  <si>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</si>
  <si>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</si>
  <si>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</si>
  <si>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</si>
  <si>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</si>
  <si>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</si>
  <si>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</si>
  <si>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</si>
  <si>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</si>
  <si>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</si>
  <si>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</si>
  <si>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</si>
  <si>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</si>
  <si>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</si>
  <si>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</si>
  <si>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</si>
  <si>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</si>
  <si>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</si>
  <si>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</si>
  <si>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</si>
  <si>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</si>
  <si>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</si>
  <si>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</si>
  <si>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</si>
  <si>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</si>
  <si>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</si>
  <si>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</si>
  <si>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</si>
  <si>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</si>
  <si>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</si>
  <si>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</si>
  <si>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</si>
  <si>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</si>
  <si>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</si>
  <si>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</si>
  <si>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</si>
  <si>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</si>
  <si>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</si>
  <si>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</si>
  <si>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</si>
  <si>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</si>
  <si>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</si>
  <si>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</si>
  <si>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</si>
  <si>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</si>
  <si>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</si>
  <si>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</si>
  <si>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</si>
  <si>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</si>
  <si>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</si>
  <si>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</si>
  <si>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</si>
  <si>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</si>
  <si>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</si>
  <si>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</si>
  <si>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</si>
  <si>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</si>
  <si>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</si>
  <si>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</si>
  <si>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</si>
  <si>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</si>
  <si>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</si>
  <si>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</si>
  <si>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</si>
  <si>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</si>
  <si>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</si>
  <si>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</si>
  <si>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</si>
  <si>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</si>
  <si>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</si>
  <si>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</si>
  <si>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</si>
  <si>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</si>
  <si>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</si>
  <si>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</si>
  <si>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</si>
  <si>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</si>
  <si>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</si>
  <si>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</si>
  <si>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</si>
  <si>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</si>
  <si>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</si>
  <si>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</si>
  <si>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</si>
  <si>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</si>
  <si>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</si>
  <si>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</si>
  <si>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</si>
  <si>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</si>
  <si>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</si>
  <si>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</si>
  <si>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</si>
  <si>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</si>
  <si>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</si>
  <si>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</si>
  <si>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</si>
  <si>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</si>
  <si>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</si>
  <si>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</si>
  <si>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</si>
  <si>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</si>
  <si>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</si>
  <si>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</si>
  <si>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</si>
  <si>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</si>
  <si>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</si>
  <si>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</si>
  <si>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</si>
  <si>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</si>
  <si>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</si>
  <si>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</si>
  <si>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</si>
  <si>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</si>
  <si>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</si>
  <si>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</si>
  <si>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</si>
  <si>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</si>
  <si>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</si>
  <si>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</si>
  <si>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</si>
  <si>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</si>
  <si>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</si>
  <si>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</si>
  <si>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</si>
  <si>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</si>
  <si>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</si>
  <si>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</si>
  <si>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</si>
  <si>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</si>
  <si>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</si>
  <si>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</si>
  <si>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</si>
  <si>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</si>
  <si>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</si>
  <si>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</si>
  <si>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</si>
  <si>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</si>
  <si>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</si>
  <si>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</si>
  <si>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</si>
  <si>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</si>
  <si>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</si>
  <si>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</si>
  <si>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</si>
  <si>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</si>
  <si>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</si>
  <si>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</si>
  <si>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</si>
  <si>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</si>
  <si>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</si>
  <si>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</si>
  <si>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</si>
  <si>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</si>
  <si>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</si>
  <si>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</si>
  <si>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</si>
  <si>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</si>
  <si>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</si>
  <si>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</si>
  <si>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</si>
  <si>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</si>
  <si>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</si>
  <si>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</si>
  <si>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</si>
  <si>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</si>
  <si>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</si>
  <si>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</si>
  <si>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</si>
  <si>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</si>
  <si>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</si>
  <si>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</si>
  <si>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</si>
  <si>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</si>
  <si>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</si>
  <si>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</si>
  <si>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</si>
  <si>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</si>
  <si>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</si>
  <si>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</si>
  <si>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</si>
  <si>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</si>
  <si>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</si>
  <si>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</si>
  <si>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</si>
  <si>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</si>
  <si>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</si>
  <si>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</si>
  <si>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</si>
  <si>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</si>
  <si>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</si>
  <si>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</si>
  <si>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</si>
  <si>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</si>
  <si>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</si>
  <si>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</si>
  <si>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</si>
  <si>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</si>
  <si>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</si>
  <si>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</si>
  <si>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</si>
  <si>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</si>
  <si>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</si>
  <si>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</si>
  <si>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</si>
  <si>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</si>
  <si>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</si>
  <si>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</si>
  <si>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</si>
  <si>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</si>
  <si>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</si>
  <si>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</si>
  <si>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</si>
  <si>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</si>
  <si>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</si>
  <si>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</si>
  <si>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</si>
  <si>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</si>
  <si>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</si>
  <si>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</si>
  <si>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</si>
  <si>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</si>
  <si>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</si>
  <si>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</si>
  <si>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</si>
  <si>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</si>
  <si>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</si>
  <si>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</si>
  <si>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</si>
  <si>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</si>
  <si>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</si>
  <si>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</si>
  <si>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</si>
  <si>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</si>
  <si>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</si>
  <si>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</si>
  <si>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</si>
  <si>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</si>
  <si>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</si>
  <si>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</si>
  <si>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</si>
  <si>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</si>
  <si>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</si>
  <si>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</si>
  <si>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</si>
  <si>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</si>
  <si>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</si>
  <si>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</si>
  <si>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</si>
  <si>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</si>
  <si>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</si>
  <si>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</si>
  <si>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</si>
  <si>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</si>
  <si>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</si>
  <si>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</si>
  <si>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</si>
  <si>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</si>
  <si>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</si>
  <si>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</si>
  <si>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</si>
  <si>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</si>
  <si>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</si>
  <si>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</si>
  <si>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</si>
  <si>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</si>
  <si>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</si>
  <si>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</si>
  <si>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</si>
  <si>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</si>
  <si>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</si>
  <si>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</si>
  <si>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</si>
  <si>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</si>
  <si>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</si>
  <si>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</si>
  <si>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</si>
  <si>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</si>
  <si>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</si>
  <si>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</si>
  <si>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</si>
  <si>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</si>
  <si>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</si>
  <si>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</si>
  <si>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</si>
  <si>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</si>
  <si>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</si>
  <si>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</si>
  <si>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</si>
  <si>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</si>
  <si>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</si>
  <si>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</si>
  <si>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</si>
  <si>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</si>
  <si>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</si>
  <si>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</si>
  <si>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</si>
  <si>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</si>
  <si>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</si>
  <si>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</si>
  <si>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</si>
  <si>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</si>
  <si>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</si>
  <si>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</si>
  <si>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</si>
  <si>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</si>
  <si>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</si>
  <si>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</si>
  <si>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</si>
  <si>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</si>
  <si>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</si>
  <si>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</si>
  <si>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</si>
  <si>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</si>
  <si>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</si>
  <si>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</si>
  <si>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</si>
  <si>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</si>
  <si>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</si>
  <si>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</si>
  <si>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</si>
  <si>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</si>
  <si>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</si>
  <si>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</si>
  <si>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</si>
  <si>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</si>
  <si>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</si>
  <si>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</si>
  <si>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</si>
  <si>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</si>
  <si>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</si>
  <si>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</si>
  <si>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</si>
  <si>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</si>
  <si>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</si>
  <si>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</si>
  <si>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</si>
  <si>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</si>
  <si>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</si>
  <si>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</si>
  <si>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</si>
  <si>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</si>
  <si>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</si>
  <si>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</si>
  <si>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</si>
  <si>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</si>
  <si>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</si>
  <si>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</si>
  <si>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</si>
  <si>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</si>
  <si>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</si>
  <si>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</si>
  <si>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</si>
  <si>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</si>
  <si>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</si>
  <si>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</si>
  <si>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</si>
  <si>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</si>
  <si>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</si>
  <si>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</si>
  <si>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</si>
  <si>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</si>
  <si>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</si>
  <si>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</si>
  <si>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</si>
  <si>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</si>
  <si>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</si>
  <si>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</si>
  <si>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</si>
  <si>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</si>
  <si>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</si>
  <si>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</si>
  <si>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</si>
  <si>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</si>
  <si>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</si>
  <si>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</si>
  <si>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</si>
  <si>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</si>
  <si>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</si>
  <si>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</si>
  <si>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</si>
  <si>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</si>
  <si>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</si>
  <si>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</si>
  <si>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</si>
  <si>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</si>
  <si>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</si>
  <si>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</si>
  <si>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</si>
  <si>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</si>
  <si>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</si>
  <si>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</si>
  <si>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</si>
  <si>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</si>
  <si>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</si>
  <si>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</si>
  <si>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</si>
  <si>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</si>
  <si>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</si>
  <si>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</si>
  <si>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</si>
  <si>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</si>
  <si>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</si>
  <si>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</si>
  <si>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</si>
  <si>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</si>
  <si>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</si>
  <si>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</si>
  <si>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</si>
  <si>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</si>
  <si>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</si>
  <si>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</si>
  <si>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</si>
  <si>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</si>
  <si>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</si>
  <si>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</si>
  <si>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</si>
  <si>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</si>
  <si>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</si>
  <si>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</si>
  <si>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</si>
  <si>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</si>
  <si>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</si>
  <si>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</si>
  <si>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</si>
  <si>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</si>
  <si>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</si>
  <si>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</si>
  <si>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</si>
  <si>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</si>
  <si>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</si>
  <si>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</si>
  <si>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</si>
  <si>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</si>
  <si>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</si>
  <si>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</si>
  <si>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</si>
  <si>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</si>
  <si>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</si>
  <si>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</si>
  <si>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</si>
  <si>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</si>
  <si>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</si>
  <si>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</si>
  <si>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</si>
  <si>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</si>
  <si>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</si>
  <si>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</si>
  <si>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</si>
  <si>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</si>
  <si>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</si>
  <si>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</si>
  <si>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</si>
  <si>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</si>
  <si>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</si>
  <si>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</si>
  <si>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</si>
  <si>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</si>
  <si>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</si>
  <si>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</si>
  <si>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</si>
  <si>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</si>
  <si>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</si>
  <si>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</si>
  <si>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</si>
  <si>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</si>
  <si>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</si>
  <si>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</si>
  <si>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</si>
  <si>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</si>
  <si>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</si>
  <si>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</si>
  <si>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</si>
  <si>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</si>
  <si>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</si>
  <si>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</si>
  <si>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</si>
  <si>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</si>
  <si>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</si>
  <si>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</si>
  <si>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</si>
  <si>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</si>
  <si>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</si>
  <si>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</si>
  <si>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</si>
  <si>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</si>
  <si>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</si>
  <si>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</si>
  <si>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</si>
  <si>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</si>
  <si>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</si>
  <si>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</si>
  <si>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</si>
  <si>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</si>
  <si>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</si>
  <si>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</si>
  <si>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</si>
  <si>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</si>
  <si>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</si>
  <si>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</si>
  <si>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</si>
  <si>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</si>
  <si>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</si>
  <si>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</si>
  <si>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</si>
  <si>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</si>
  <si>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</si>
  <si>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</si>
  <si>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</si>
  <si>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</si>
  <si>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</si>
  <si>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</si>
  <si>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</si>
  <si>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</si>
  <si>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</si>
  <si>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</si>
  <si>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</si>
  <si>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</si>
  <si>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</si>
  <si>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</si>
  <si>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</si>
  <si>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</si>
  <si>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</si>
  <si>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</si>
  <si>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</si>
  <si>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</si>
  <si>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</si>
  <si>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</si>
  <si>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</si>
  <si>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</si>
  <si>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</si>
  <si>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</si>
  <si>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</si>
  <si>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</si>
  <si>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</si>
  <si>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</si>
  <si>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</si>
  <si>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</si>
  <si>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</si>
  <si>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</si>
  <si>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</si>
  <si>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</si>
  <si>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</si>
  <si>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</si>
  <si>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</si>
  <si>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</si>
  <si>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</si>
  <si>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</si>
  <si>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</si>
  <si>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</si>
  <si>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</si>
  <si>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</si>
  <si>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</si>
  <si>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</si>
  <si>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</si>
  <si>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</si>
  <si>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</si>
  <si>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</si>
  <si>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</si>
  <si>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</si>
  <si>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</si>
  <si>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</si>
  <si>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</si>
  <si>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</si>
  <si>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</si>
  <si>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</si>
  <si>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</si>
  <si>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</si>
  <si>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</si>
  <si>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</si>
  <si>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</si>
  <si>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</si>
  <si>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</si>
  <si>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</si>
  <si>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</si>
  <si>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</si>
  <si>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</si>
  <si>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</si>
  <si>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</si>
  <si>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</si>
  <si>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</si>
  <si>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</si>
  <si>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</si>
  <si>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</si>
  <si>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</si>
  <si>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</si>
  <si>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</si>
  <si>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</si>
  <si>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</si>
  <si>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</si>
  <si>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</si>
  <si>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</si>
  <si>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</si>
  <si>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</si>
  <si>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</si>
  <si>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</si>
  <si>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</si>
  <si>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</si>
  <si>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</si>
  <si>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</si>
  <si>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</si>
  <si>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</si>
  <si>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</si>
  <si>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</si>
  <si>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</si>
  <si>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</si>
  <si>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</si>
  <si>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</si>
  <si>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</si>
  <si>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</si>
  <si>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</si>
  <si>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</si>
  <si>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</si>
  <si>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</si>
  <si>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</si>
  <si>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</si>
  <si>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</si>
  <si>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</si>
  <si>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</si>
  <si>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</si>
  <si>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</si>
  <si>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</si>
  <si>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</si>
  <si>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</si>
  <si>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</si>
  <si>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</si>
  <si>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</si>
  <si>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</si>
  <si>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</si>
  <si>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</si>
  <si>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</si>
  <si>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</si>
  <si>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</si>
  <si>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</si>
  <si>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</si>
  <si>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</si>
  <si>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</si>
  <si>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</si>
  <si>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</si>
  <si>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</si>
  <si>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</si>
  <si>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</si>
  <si>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</si>
  <si>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</si>
  <si>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</si>
  <si>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</si>
  <si>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</si>
  <si>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</si>
  <si>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</si>
  <si>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</si>
  <si>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</si>
  <si>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</si>
  <si>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</si>
  <si>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</si>
  <si>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</si>
  <si>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</si>
  <si>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</si>
  <si>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</si>
  <si>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</si>
  <si>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</si>
  <si>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</si>
  <si>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</si>
  <si>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</si>
  <si>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</si>
  <si>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</si>
  <si>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</si>
  <si>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</si>
  <si>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</si>
  <si>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</si>
  <si>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</si>
  <si>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</si>
  <si>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</si>
  <si>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</si>
  <si>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</si>
  <si>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</si>
  <si>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</si>
  <si>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</si>
  <si>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</si>
  <si>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</si>
  <si>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</si>
  <si>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</si>
  <si>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</si>
  <si>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</si>
  <si>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</si>
  <si>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</si>
  <si>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</si>
  <si>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</si>
  <si>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</si>
  <si>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</si>
  <si>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</si>
  <si>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</si>
  <si>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</si>
  <si>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</si>
  <si>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</si>
  <si>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</si>
  <si>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</si>
  <si>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</si>
  <si>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</si>
  <si>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</si>
  <si>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</si>
  <si>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</si>
  <si>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</si>
  <si>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</si>
  <si>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</si>
  <si>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</si>
  <si>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</si>
  <si>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</si>
  <si>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</si>
  <si>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</si>
  <si>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</si>
  <si>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</si>
  <si>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</si>
  <si>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</si>
  <si>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</si>
  <si>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</si>
  <si>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</si>
  <si>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</si>
  <si>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</si>
  <si>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</si>
  <si>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</si>
  <si>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</si>
  <si>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</si>
  <si>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</si>
  <si>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</si>
  <si>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</si>
  <si>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</si>
  <si>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</si>
  <si>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</si>
  <si>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</si>
  <si>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</si>
  <si>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</si>
  <si>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</si>
  <si>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</si>
  <si>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</si>
  <si>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</si>
  <si>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</si>
  <si>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</si>
  <si>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</si>
  <si>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</si>
  <si>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</si>
  <si>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</si>
  <si>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</si>
  <si>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</si>
  <si>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</si>
  <si>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</si>
  <si>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</si>
  <si>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</si>
  <si>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</si>
  <si>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</si>
  <si>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</si>
  <si>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</si>
  <si>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</si>
  <si>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</si>
  <si>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</si>
  <si>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</si>
  <si>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</si>
  <si>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</si>
  <si>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</si>
  <si>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</si>
  <si>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</si>
  <si>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</si>
  <si>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</si>
  <si>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</si>
  <si>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</si>
  <si>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</si>
  <si>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</si>
  <si>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</si>
  <si>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</si>
  <si>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</si>
  <si>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</si>
  <si>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</si>
  <si>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</si>
  <si>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</si>
  <si>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</si>
  <si>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</si>
  <si>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</si>
  <si>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</si>
  <si>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</si>
  <si>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</si>
  <si>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</si>
  <si>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</si>
  <si>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</si>
  <si>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</si>
  <si>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</si>
  <si>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</si>
  <si>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</si>
  <si>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</si>
  <si>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</si>
  <si>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</si>
  <si>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</si>
  <si>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</si>
  <si>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</si>
  <si>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</si>
  <si>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</si>
  <si>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</si>
  <si>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</si>
  <si>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</si>
  <si>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</si>
  <si>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</si>
  <si>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</si>
  <si>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</si>
  <si>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</si>
  <si>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</si>
  <si>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</si>
  <si>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</si>
  <si>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</si>
  <si>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</si>
  <si>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</si>
  <si>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</si>
  <si>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</si>
  <si>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</si>
  <si>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</si>
  <si>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</si>
  <si>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</si>
  <si>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</si>
  <si>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</si>
  <si>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</si>
  <si>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</si>
  <si>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</si>
  <si>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</si>
  <si>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</si>
  <si>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</si>
  <si>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</si>
  <si>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</si>
  <si>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</si>
  <si>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</si>
  <si>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</si>
  <si>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</si>
  <si>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</si>
  <si>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</si>
  <si>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</si>
  <si>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</si>
  <si>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</si>
  <si>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</si>
  <si>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</si>
  <si>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</si>
  <si>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</si>
  <si>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</si>
  <si>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</si>
  <si>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</si>
  <si>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</si>
  <si>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</si>
  <si>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</si>
  <si>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</si>
  <si>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</si>
  <si>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</si>
  <si>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</si>
  <si>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</si>
  <si>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</si>
  <si>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</si>
  <si>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</si>
  <si>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</si>
  <si>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</si>
  <si>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</si>
  <si>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</si>
  <si>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</si>
  <si>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</si>
  <si>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</si>
  <si>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</si>
  <si>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</si>
  <si>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</si>
  <si>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</si>
  <si>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</si>
  <si>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</si>
  <si>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</si>
  <si>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</si>
  <si>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</si>
  <si>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</si>
  <si>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</si>
  <si>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</si>
  <si>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</si>
  <si>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</si>
  <si>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</si>
  <si>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</si>
  <si>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</si>
  <si>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</si>
  <si>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</si>
  <si>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</si>
  <si>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</si>
  <si>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</si>
  <si>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</si>
  <si>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</si>
  <si>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</si>
  <si>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</si>
  <si>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</si>
  <si>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</si>
  <si>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</si>
  <si>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</si>
  <si>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</si>
  <si>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</si>
  <si>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</si>
  <si>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</si>
  <si>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</si>
  <si>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</si>
  <si>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</si>
  <si>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</si>
  <si>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</si>
  <si>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</si>
  <si>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</si>
  <si>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</si>
  <si>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</si>
  <si>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</si>
  <si>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</si>
  <si>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</si>
  <si>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</si>
  <si>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</si>
  <si>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</si>
  <si>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</si>
  <si>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</si>
  <si>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</si>
  <si>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</si>
  <si>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</si>
  <si>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</si>
  <si>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</si>
  <si>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</si>
  <si>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</si>
  <si>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</si>
  <si>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</si>
  <si>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</si>
  <si>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</si>
  <si>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</si>
  <si>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</si>
  <si>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</si>
  <si>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</si>
  <si>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</si>
  <si>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</si>
  <si>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</si>
  <si>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</si>
  <si>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</si>
  <si>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</si>
  <si>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</si>
  <si>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</si>
  <si>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</si>
  <si>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</si>
  <si>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</si>
  <si>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</si>
  <si>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</si>
  <si>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</si>
  <si>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</si>
  <si>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</si>
  <si>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</si>
  <si>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</si>
  <si>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</si>
  <si>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</si>
  <si>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</si>
  <si>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</si>
  <si>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</si>
  <si>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</si>
  <si>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</si>
  <si>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</si>
  <si>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</si>
  <si>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</si>
  <si>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</si>
  <si>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</si>
  <si>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</si>
  <si>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</si>
  <si>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</si>
  <si>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</si>
  <si>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</si>
  <si>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</si>
  <si>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</si>
  <si>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</si>
  <si>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</si>
  <si>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</si>
  <si>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</si>
  <si>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</si>
  <si>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</si>
  <si>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</si>
  <si>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</si>
  <si>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</si>
  <si>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</si>
  <si>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</si>
  <si>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</si>
  <si>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</si>
  <si>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</si>
  <si>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</si>
  <si>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</si>
  <si>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</si>
  <si>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</si>
  <si>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</si>
  <si>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</si>
  <si>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</si>
  <si>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</si>
  <si>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</si>
  <si>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</si>
  <si>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</si>
  <si>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</si>
  <si>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</si>
  <si>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</si>
  <si>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</si>
  <si>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</si>
  <si>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</si>
  <si>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</si>
  <si>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</si>
  <si>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</si>
  <si>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</si>
  <si>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</si>
  <si>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</si>
  <si>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</si>
  <si>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</si>
  <si>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</si>
  <si>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</si>
  <si>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</si>
  <si>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</si>
  <si>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</si>
  <si>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</si>
  <si>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</si>
  <si>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</si>
  <si>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</si>
  <si>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</si>
  <si>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</si>
  <si>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</si>
  <si>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</si>
  <si>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</si>
  <si>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</si>
  <si>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</si>
  <si>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</si>
  <si>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</si>
  <si>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</si>
  <si>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</si>
  <si>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</si>
  <si>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</si>
  <si>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</si>
  <si>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</si>
  <si>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</si>
  <si>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</si>
  <si>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</si>
  <si>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</si>
  <si>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</si>
  <si>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</si>
  <si>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</si>
  <si>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</si>
  <si>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</si>
  <si>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</si>
  <si>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</si>
  <si>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</si>
  <si>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</si>
  <si>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</si>
  <si>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</si>
  <si>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</si>
  <si>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</si>
  <si>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</si>
  <si>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</si>
  <si>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</si>
  <si>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</si>
  <si>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</si>
  <si>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</si>
  <si>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</si>
  <si>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</si>
  <si>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</si>
  <si>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</si>
  <si>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</si>
  <si>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</si>
  <si>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</si>
  <si>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</si>
  <si>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</si>
  <si>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</si>
  <si>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</si>
  <si>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</si>
  <si>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</si>
  <si>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</si>
  <si>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</si>
  <si>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</si>
  <si>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</si>
  <si>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</si>
  <si>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</si>
  <si>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</si>
  <si>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</si>
  <si>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</si>
  <si>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</si>
  <si>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</si>
  <si>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</si>
  <si>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</si>
  <si>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</si>
  <si>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</si>
  <si>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</si>
  <si>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</si>
  <si>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</si>
  <si>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</si>
  <si>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</si>
  <si>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</si>
  <si>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</si>
  <si>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</si>
  <si>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</si>
  <si>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</si>
  <si>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</si>
  <si>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</si>
  <si>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</si>
  <si>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</si>
  <si>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</si>
  <si>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</si>
  <si>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</si>
  <si>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</si>
  <si>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</si>
  <si>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</si>
  <si>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</si>
  <si>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</si>
  <si>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</si>
  <si>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</si>
  <si>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</si>
  <si>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</si>
  <si>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</si>
  <si>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</si>
  <si>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</si>
  <si>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</si>
  <si>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</si>
  <si>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</si>
  <si>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</si>
  <si>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</si>
  <si>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</si>
  <si>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</si>
  <si>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</si>
  <si>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</si>
  <si>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</si>
  <si>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</si>
  <si>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</si>
  <si>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</si>
  <si>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</si>
  <si>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</si>
  <si>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</si>
  <si>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</si>
  <si>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</si>
  <si>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</si>
  <si>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</si>
  <si>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</si>
  <si>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</si>
  <si>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</si>
  <si>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</si>
  <si>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</si>
  <si>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</si>
  <si>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</si>
  <si>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</si>
  <si>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</si>
  <si>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</si>
  <si>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</si>
  <si>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</si>
  <si>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</si>
  <si>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</si>
  <si>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</si>
  <si>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</si>
  <si>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</si>
  <si>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</si>
  <si>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</si>
  <si>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</si>
  <si>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</si>
  <si>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</si>
  <si>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</si>
  <si>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</si>
  <si>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</si>
  <si>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</si>
  <si>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</si>
  <si>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</si>
  <si>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</si>
  <si>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</si>
  <si>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</si>
  <si>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</si>
  <si>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</si>
  <si>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</si>
  <si>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</si>
  <si>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</si>
  <si>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</si>
  <si>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</si>
  <si>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</si>
  <si>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</si>
  <si>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</si>
  <si>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</si>
  <si>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</si>
  <si>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</si>
  <si>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</si>
  <si>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</si>
  <si>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</si>
  <si>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</si>
  <si>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</si>
  <si>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</si>
  <si>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</si>
  <si>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</si>
  <si>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</si>
  <si>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</si>
  <si>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</si>
  <si>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</si>
  <si>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</si>
  <si>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</si>
  <si>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</si>
  <si>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</si>
  <si>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</si>
  <si>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</si>
  <si>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</si>
  <si>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</si>
  <si>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</si>
  <si>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</si>
  <si>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</si>
  <si>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</si>
  <si>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</si>
  <si>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</si>
  <si>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</si>
  <si>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</si>
  <si>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</si>
  <si>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</si>
  <si>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</si>
  <si>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</si>
  <si>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</si>
  <si>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</si>
  <si>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</si>
  <si>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</si>
  <si>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</si>
  <si>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</si>
  <si>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</si>
  <si>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</si>
  <si>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</si>
  <si>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</si>
  <si>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</si>
  <si>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</si>
  <si>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</si>
  <si>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</si>
  <si>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</si>
  <si>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</si>
  <si>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</si>
  <si>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</si>
  <si>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</si>
  <si>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</si>
  <si>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</si>
  <si>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</si>
  <si>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</si>
  <si>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</si>
  <si>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</si>
  <si>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</si>
  <si>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</si>
  <si>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</si>
  <si>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</si>
  <si>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</si>
  <si>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</si>
  <si>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</si>
  <si>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</si>
  <si>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</si>
  <si>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</si>
  <si>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</si>
  <si>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</si>
  <si>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</si>
  <si>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</si>
  <si>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</si>
  <si>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</si>
  <si>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</si>
  <si>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</si>
  <si>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</si>
  <si>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</si>
  <si>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</si>
  <si>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</si>
  <si>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</si>
  <si>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</si>
  <si>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</si>
  <si>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</si>
  <si>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</si>
  <si>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</si>
  <si>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</si>
  <si>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</si>
  <si>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</si>
  <si>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</si>
  <si>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</si>
  <si>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</si>
  <si>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</si>
  <si>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</si>
  <si>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</si>
  <si>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</si>
  <si>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</si>
  <si>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</si>
  <si>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</si>
  <si>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</si>
  <si>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</si>
  <si>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</si>
  <si>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</si>
  <si>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</si>
  <si>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</si>
  <si>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</si>
  <si>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</si>
  <si>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</si>
  <si>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</si>
  <si>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</si>
  <si>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</si>
  <si>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</si>
  <si>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</si>
  <si>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</si>
  <si>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</si>
  <si>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</si>
  <si>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</si>
  <si>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</si>
  <si>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</si>
  <si>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</si>
  <si>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</si>
  <si>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</si>
  <si>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</si>
  <si>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</si>
  <si>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</si>
  <si>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</si>
  <si>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</si>
  <si>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</si>
  <si>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</si>
  <si>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</si>
  <si>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</si>
  <si>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</si>
  <si>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</si>
  <si>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</si>
  <si>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</si>
  <si>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</si>
  <si>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</si>
  <si>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</si>
  <si>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</si>
  <si>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</si>
  <si>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</si>
  <si>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</si>
  <si>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</si>
  <si>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</si>
  <si>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</si>
  <si>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</si>
  <si>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</si>
  <si>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</si>
  <si>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</si>
  <si>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</si>
  <si>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</si>
  <si>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</si>
  <si>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</si>
  <si>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</si>
  <si>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</si>
  <si>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</si>
  <si>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</si>
  <si>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</si>
  <si>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</si>
  <si>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</si>
  <si>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</si>
  <si>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</si>
  <si>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</si>
  <si>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</si>
  <si>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</si>
  <si>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</si>
  <si>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</si>
  <si>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</si>
  <si>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</si>
  <si>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</si>
  <si>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</si>
  <si>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</si>
  <si>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</si>
  <si>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</si>
  <si>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</si>
  <si>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</si>
  <si>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</si>
  <si>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</si>
  <si>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</si>
  <si>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</si>
  <si>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</si>
  <si>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</si>
  <si>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</si>
  <si>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</si>
  <si>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</si>
  <si>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</si>
  <si>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</si>
  <si>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</si>
  <si>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</si>
  <si>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</si>
  <si>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</si>
  <si>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</si>
  <si>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</si>
  <si>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</si>
  <si>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</si>
  <si>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</si>
  <si>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</si>
  <si>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</si>
  <si>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</si>
  <si>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</si>
  <si>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</si>
  <si>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</si>
  <si>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</si>
  <si>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</si>
  <si>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</si>
  <si>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</si>
  <si>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</si>
  <si>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</si>
  <si>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</si>
  <si>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</si>
  <si>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</si>
  <si>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</si>
  <si>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</si>
  <si>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</si>
  <si>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</si>
  <si>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</si>
  <si>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</si>
  <si>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</si>
  <si>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</si>
  <si>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</si>
  <si>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</si>
  <si>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</si>
  <si>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</si>
  <si>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</si>
  <si>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</si>
  <si>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</si>
  <si>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</si>
  <si>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</si>
  <si>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</si>
  <si>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</si>
  <si>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</si>
  <si>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</si>
  <si>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</si>
  <si>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</si>
  <si>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</si>
  <si>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</si>
  <si>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</si>
  <si>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</si>
  <si>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</si>
  <si>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</si>
  <si>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</si>
  <si>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</si>
  <si>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</si>
  <si>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</si>
  <si>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</si>
  <si>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</si>
  <si>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</si>
  <si>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</si>
  <si>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</si>
  <si>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</si>
  <si>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</si>
  <si>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</si>
  <si>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</si>
  <si>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</si>
  <si>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</si>
  <si>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</si>
  <si>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</si>
  <si>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</si>
  <si>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</si>
  <si>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</si>
  <si>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</si>
  <si>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</si>
  <si>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</si>
  <si>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</si>
  <si>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</si>
  <si>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</si>
  <si>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</si>
  <si>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</si>
  <si>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</si>
  <si>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</si>
  <si>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</si>
  <si>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</si>
  <si>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</si>
  <si>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</si>
  <si>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</si>
  <si>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</si>
  <si>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</si>
  <si>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</si>
  <si>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</si>
  <si>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</si>
  <si>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</si>
  <si>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</si>
  <si>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</si>
  <si>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</si>
  <si>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</si>
  <si>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</si>
  <si>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</si>
  <si>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</si>
  <si>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</si>
  <si>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</si>
  <si>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</si>
  <si>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</si>
  <si>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</si>
  <si>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</si>
  <si>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</si>
  <si>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</si>
  <si>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</si>
  <si>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</si>
  <si>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</si>
  <si>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</si>
  <si>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</si>
  <si>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</si>
  <si>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</si>
  <si>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</si>
  <si>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</si>
  <si>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</si>
  <si>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</si>
  <si>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</si>
  <si>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</si>
  <si>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</si>
  <si>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</si>
  <si>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</si>
  <si>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</si>
  <si>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</si>
  <si>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</si>
  <si>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</si>
  <si>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</si>
  <si>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</si>
  <si>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</si>
  <si>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</si>
  <si>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</si>
  <si>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</si>
  <si>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</si>
  <si>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</si>
  <si>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</si>
  <si>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</si>
  <si>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</si>
  <si>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</si>
  <si>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</si>
  <si>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</si>
  <si>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</si>
  <si>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</si>
  <si>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</si>
  <si>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</si>
  <si>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</si>
  <si>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</si>
  <si>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</si>
  <si>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</si>
  <si>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</si>
  <si>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</si>
  <si>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</si>
  <si>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</si>
  <si>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</si>
  <si>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</si>
  <si>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</si>
  <si>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</si>
  <si>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</si>
  <si>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</si>
  <si>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</si>
  <si>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</si>
  <si>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</si>
  <si>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</si>
  <si>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</si>
  <si>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</si>
  <si>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</si>
  <si>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</si>
  <si>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</si>
  <si>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</si>
  <si>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</si>
  <si>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</si>
  <si>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</si>
  <si>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</si>
  <si>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</si>
  <si>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</si>
  <si>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</si>
  <si>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</si>
  <si>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</si>
  <si>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</si>
  <si>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</si>
  <si>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</si>
  <si>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</si>
  <si>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</si>
  <si>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</si>
  <si>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</si>
  <si>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</si>
  <si>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</si>
  <si>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</si>
  <si>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</si>
  <si>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</si>
  <si>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</si>
  <si>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</si>
  <si>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</si>
  <si>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</si>
  <si>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</si>
  <si>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</si>
  <si>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</si>
  <si>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</si>
  <si>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</si>
  <si>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</si>
  <si>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</si>
  <si>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</si>
  <si>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</si>
  <si>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</si>
  <si>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</si>
  <si>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</si>
  <si>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</si>
  <si>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</si>
  <si>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</si>
  <si>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</si>
  <si>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</si>
  <si>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</si>
  <si>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</si>
  <si>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</si>
  <si>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</si>
  <si>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</si>
  <si>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</si>
  <si>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</si>
  <si>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</si>
  <si>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</si>
  <si>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</si>
  <si>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</si>
  <si>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</si>
  <si>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</si>
  <si>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</si>
  <si>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</si>
  <si>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</si>
  <si>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</si>
  <si>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</si>
  <si>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</si>
  <si>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</si>
  <si>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</si>
  <si>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</si>
  <si>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</si>
  <si>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</si>
  <si>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</si>
  <si>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</si>
  <si>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</si>
  <si>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</si>
  <si>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</si>
  <si>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</si>
  <si>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</si>
  <si>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</si>
  <si>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</si>
  <si>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</si>
  <si>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</si>
  <si>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</si>
  <si>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</si>
  <si>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</si>
  <si>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</si>
  <si>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</si>
  <si>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</si>
  <si>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</si>
  <si>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</si>
  <si>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</si>
  <si>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</si>
  <si>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</si>
  <si>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</si>
  <si>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</si>
  <si>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</si>
  <si>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</si>
  <si>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</si>
  <si>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</si>
  <si>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</si>
  <si>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</si>
  <si>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</si>
  <si>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</si>
  <si>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</si>
  <si>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</si>
  <si>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</si>
  <si>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</si>
  <si>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</si>
  <si>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</si>
  <si>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</si>
  <si>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</si>
  <si>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</si>
  <si>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</si>
  <si>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</si>
  <si>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</si>
  <si>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</si>
  <si>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</si>
  <si>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</si>
  <si>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</si>
  <si>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</si>
  <si>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</si>
  <si>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</si>
  <si>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</si>
  <si>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</si>
  <si>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</si>
  <si>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</si>
  <si>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</si>
  <si>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</si>
  <si>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</si>
  <si>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</si>
  <si>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</si>
  <si>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</si>
  <si>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</si>
  <si>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</si>
  <si>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</si>
  <si>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</si>
  <si>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</si>
  <si>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</si>
  <si>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</si>
  <si>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</si>
  <si>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</si>
  <si>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</si>
  <si>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</si>
  <si>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</si>
  <si>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</si>
  <si>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</si>
  <si>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</si>
  <si>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</si>
  <si>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</si>
  <si>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</si>
  <si>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</si>
  <si>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</si>
  <si>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</si>
  <si>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</si>
  <si>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</si>
  <si>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</si>
  <si>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</si>
  <si>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</si>
  <si>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</si>
  <si>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</si>
  <si>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</si>
  <si>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</si>
  <si>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</si>
  <si>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</si>
  <si>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</si>
  <si>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</si>
  <si>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</si>
  <si>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</si>
  <si>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</si>
  <si>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</si>
  <si>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</si>
  <si>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</si>
  <si>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</si>
  <si>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</si>
  <si>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</si>
  <si>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</si>
  <si>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</si>
  <si>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</si>
  <si>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</si>
  <si>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</si>
  <si>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</si>
  <si>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</si>
  <si>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</si>
  <si>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</si>
  <si>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</si>
  <si>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</si>
  <si>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</si>
  <si>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</si>
  <si>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</si>
  <si>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</si>
  <si>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</si>
  <si>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</si>
  <si>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</si>
  <si>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</si>
  <si>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</si>
  <si>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</si>
  <si>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</si>
  <si>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</si>
  <si>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</si>
  <si>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</si>
  <si>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</si>
  <si>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</si>
  <si>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</si>
  <si>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</si>
  <si>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</si>
  <si>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</si>
  <si>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</si>
  <si>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</si>
  <si>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</si>
  <si>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</si>
  <si>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</si>
  <si>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</si>
  <si>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</si>
  <si>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</si>
  <si>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</si>
  <si>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</si>
  <si>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</si>
  <si>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</si>
  <si>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</si>
  <si>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</si>
  <si>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</si>
  <si>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</si>
  <si>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</si>
  <si>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</si>
  <si>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</si>
  <si>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</si>
  <si>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</si>
  <si>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</si>
  <si>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</si>
  <si>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</si>
  <si>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</si>
  <si>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</si>
  <si>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</si>
  <si>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</si>
  <si>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</si>
  <si>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</si>
  <si>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</si>
  <si>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</si>
  <si>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</si>
  <si>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</si>
  <si>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</si>
  <si>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</si>
  <si>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</si>
  <si>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</si>
  <si>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</si>
  <si>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</si>
  <si>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</si>
  <si>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</si>
  <si>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</si>
  <si>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</si>
  <si>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</si>
  <si>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</si>
  <si>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</si>
  <si>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</si>
  <si>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</si>
  <si>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</si>
  <si>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</si>
  <si>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</si>
  <si>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</si>
  <si>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</si>
  <si>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</si>
  <si>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</si>
  <si>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</si>
  <si>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</si>
  <si>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</si>
  <si>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</si>
  <si>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</si>
  <si>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</si>
  <si>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</si>
  <si>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</si>
  <si>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</si>
  <si>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</si>
  <si>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</si>
  <si>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</si>
  <si>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</si>
  <si>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</si>
  <si>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</si>
  <si>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</si>
  <si>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</si>
  <si>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</si>
  <si>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</si>
  <si>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</si>
  <si>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</si>
  <si>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</si>
  <si>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</si>
  <si>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</si>
  <si>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</si>
  <si>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</si>
  <si>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</si>
  <si>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</si>
  <si>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</si>
  <si>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</si>
  <si>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</si>
  <si>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</si>
  <si>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</si>
  <si>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</si>
  <si>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</si>
  <si>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</si>
  <si>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</si>
  <si>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</si>
  <si>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</si>
  <si>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</si>
  <si>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</si>
  <si>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</si>
  <si>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</si>
  <si>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</si>
  <si>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</si>
  <si>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</si>
  <si>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</si>
  <si>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</si>
  <si>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</si>
  <si>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</si>
  <si>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</si>
  <si>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</si>
  <si>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</si>
  <si>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</si>
  <si>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</si>
  <si>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</si>
  <si>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</si>
  <si>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</si>
  <si>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</si>
  <si>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</si>
  <si>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</si>
  <si>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</si>
  <si>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</si>
  <si>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</si>
  <si>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</si>
  <si>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</si>
  <si>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</si>
  <si>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</si>
  <si>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</si>
  <si>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</si>
  <si>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</si>
  <si>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</si>
  <si>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</si>
  <si>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</si>
  <si>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</si>
  <si>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</si>
  <si>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</si>
  <si>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</si>
  <si>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</si>
  <si>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</si>
  <si>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</si>
  <si>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</si>
  <si>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</si>
  <si>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</si>
  <si>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</si>
  <si>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</si>
  <si>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</si>
  <si>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</si>
  <si>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</si>
  <si>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</si>
  <si>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</si>
  <si>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</si>
  <si>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</si>
  <si>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</si>
  <si>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</si>
  <si>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</si>
  <si>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</si>
  <si>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</si>
  <si>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</si>
  <si>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</si>
  <si>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</si>
  <si>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</si>
  <si>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</si>
  <si>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</si>
  <si>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</si>
  <si>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</si>
  <si>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</si>
  <si>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</si>
  <si>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</si>
  <si>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</si>
  <si>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</si>
  <si>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</si>
  <si>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</si>
  <si>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</si>
  <si>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</si>
  <si>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</si>
  <si>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</si>
  <si>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</si>
  <si>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</si>
  <si>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</si>
  <si>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</si>
  <si>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</si>
  <si>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</si>
  <si>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</si>
  <si>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</si>
  <si>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</si>
  <si>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</si>
  <si>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</si>
  <si>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</si>
  <si>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</si>
  <si>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</si>
  <si>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</si>
  <si>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</si>
  <si>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</si>
  <si>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</si>
  <si>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</si>
  <si>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</si>
  <si>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</si>
  <si>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</si>
  <si>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</si>
  <si>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</si>
  <si>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</si>
  <si>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</si>
  <si>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</si>
  <si>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</si>
  <si>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</si>
  <si>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</si>
  <si>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</si>
  <si>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</si>
  <si>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</si>
  <si>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</si>
  <si>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</si>
  <si>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</si>
  <si>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</si>
  <si>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</si>
  <si>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</si>
  <si>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</si>
  <si>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</si>
  <si>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</si>
  <si>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</si>
  <si>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</si>
  <si>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</si>
  <si>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</si>
  <si>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</si>
  <si>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</si>
  <si>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</si>
  <si>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</si>
  <si>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</si>
  <si>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</si>
  <si>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</si>
  <si>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</si>
  <si>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</si>
  <si>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</si>
  <si>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</si>
  <si>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</si>
  <si>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</si>
  <si>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</si>
  <si>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</si>
  <si>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</si>
  <si>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</si>
  <si>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</si>
  <si>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</si>
  <si>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</si>
  <si>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</si>
  <si>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</si>
  <si>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</si>
  <si>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</si>
  <si>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</si>
  <si>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</si>
  <si>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</si>
  <si>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</si>
  <si>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</si>
  <si>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</si>
  <si>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</si>
  <si>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</si>
  <si>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</si>
  <si>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</si>
  <si>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</si>
  <si>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</si>
  <si>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</si>
  <si>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</si>
  <si>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</si>
  <si>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</si>
  <si>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</si>
  <si>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</si>
  <si>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</si>
  <si>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</si>
  <si>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</si>
  <si>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</si>
  <si>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</si>
  <si>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</si>
  <si>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</si>
  <si>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</si>
  <si>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</si>
  <si>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</si>
  <si>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</si>
  <si>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</si>
  <si>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</si>
  <si>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</si>
  <si>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</si>
  <si>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</si>
  <si>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</si>
  <si>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</si>
  <si>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</si>
  <si>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</si>
  <si>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</si>
  <si>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</si>
  <si>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</si>
  <si>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</si>
  <si>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</si>
  <si>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</si>
  <si>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</si>
  <si>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</si>
  <si>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</si>
  <si>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</si>
  <si>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</si>
  <si>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</si>
  <si>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</si>
  <si>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</si>
  <si>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</si>
  <si>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</si>
  <si>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</si>
  <si>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</si>
  <si>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</si>
  <si>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</si>
  <si>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</si>
  <si>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</si>
  <si>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</si>
  <si>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</si>
  <si>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</si>
  <si>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</si>
  <si>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</si>
  <si>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</si>
  <si>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</si>
  <si>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</si>
  <si>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</si>
  <si>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</si>
  <si>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</si>
  <si>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</si>
  <si>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</si>
  <si>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</si>
  <si>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</si>
  <si>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</si>
  <si>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</si>
  <si>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</si>
  <si>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</si>
  <si>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</si>
  <si>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</si>
  <si>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</si>
  <si>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</si>
  <si>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</si>
  <si>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</si>
  <si>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</si>
  <si>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</si>
  <si>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</si>
  <si>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</si>
  <si>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</si>
  <si>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</si>
  <si>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</si>
  <si>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</si>
  <si>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</si>
  <si>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</si>
  <si>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</si>
  <si>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</si>
  <si>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</si>
  <si>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</si>
  <si>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</si>
  <si>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</si>
  <si>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</si>
  <si>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</si>
  <si>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</si>
  <si>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</si>
  <si>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</si>
  <si>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</si>
  <si>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</si>
  <si>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</si>
  <si>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</si>
  <si>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</si>
  <si>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</si>
  <si>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</si>
  <si>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</si>
  <si>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</si>
  <si>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</si>
  <si>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</si>
  <si>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</si>
  <si>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</si>
  <si>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</si>
  <si>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</si>
  <si>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</si>
  <si>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</si>
  <si>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</si>
  <si>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</si>
  <si>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</si>
  <si>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</si>
  <si>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</si>
  <si>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</si>
  <si>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</si>
  <si>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</si>
  <si>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</si>
  <si>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</si>
  <si>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</si>
  <si>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</si>
  <si>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</si>
  <si>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</si>
  <si>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</si>
  <si>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</si>
  <si>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</si>
  <si>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</si>
  <si>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</si>
  <si>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</si>
  <si>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</si>
  <si>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</si>
  <si>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</si>
  <si>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</si>
  <si>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</si>
  <si>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</si>
  <si>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</si>
  <si>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</si>
  <si>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</si>
  <si>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</si>
  <si>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</si>
  <si>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</si>
  <si>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</si>
  <si>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</si>
  <si>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</si>
  <si>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</si>
  <si>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</si>
  <si>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</si>
  <si>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</si>
  <si>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</si>
  <si>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</si>
  <si>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</si>
  <si>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</si>
  <si>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</si>
  <si>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</si>
  <si>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</si>
  <si>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</si>
  <si>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</si>
  <si>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</si>
  <si>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</si>
  <si>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</si>
  <si>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</si>
  <si>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</si>
  <si>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</si>
  <si>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</si>
  <si>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</si>
  <si>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</si>
  <si>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</si>
  <si>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</si>
  <si>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</si>
  <si>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</si>
  <si>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</si>
  <si>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</si>
  <si>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</si>
  <si>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</si>
  <si>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</si>
  <si>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</si>
  <si>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</si>
  <si>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</si>
  <si>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</si>
  <si>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</si>
  <si>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</si>
  <si>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</si>
  <si>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</si>
  <si>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</si>
  <si>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</si>
  <si>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</si>
  <si>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</si>
  <si>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</si>
  <si>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</si>
  <si>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</si>
  <si>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</si>
  <si>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</si>
  <si>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</si>
  <si>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</si>
  <si>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</si>
  <si>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</si>
  <si>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</si>
  <si>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</si>
  <si>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</si>
  <si>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</si>
  <si>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</si>
  <si>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</si>
  <si>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</si>
  <si>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</si>
  <si>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</si>
  <si>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</si>
  <si>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</si>
  <si>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</si>
  <si>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</si>
  <si>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</si>
  <si>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</si>
  <si>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</si>
  <si>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</si>
  <si>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</si>
  <si>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</si>
  <si>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</si>
  <si>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</si>
  <si>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</si>
  <si>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</si>
  <si>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</si>
  <si>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</si>
  <si>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</si>
  <si>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</si>
  <si>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</si>
  <si>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</si>
  <si>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</si>
  <si>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</si>
  <si>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</si>
  <si>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</si>
  <si>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</si>
  <si>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</si>
  <si>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</si>
  <si>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</si>
  <si>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</si>
  <si>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</si>
  <si>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</si>
  <si>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</si>
  <si>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</si>
  <si>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</si>
  <si>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</si>
  <si>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</si>
  <si>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</si>
  <si>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</si>
  <si>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</si>
  <si>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</si>
  <si>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</si>
  <si>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</si>
  <si>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</si>
  <si>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</si>
  <si>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</si>
  <si>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</si>
  <si>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</si>
  <si>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</si>
  <si>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</si>
  <si>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</si>
  <si>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</si>
  <si>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</si>
  <si>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</si>
  <si>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</si>
  <si>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</si>
  <si>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</si>
  <si>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</si>
  <si>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</si>
  <si>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</si>
  <si>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</si>
  <si>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</si>
  <si>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</si>
  <si>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</si>
  <si>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</si>
  <si>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</si>
  <si>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</si>
  <si>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</si>
  <si>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</si>
  <si>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</si>
  <si>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</si>
  <si>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</si>
  <si>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</si>
  <si>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</si>
  <si>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</si>
  <si>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</si>
  <si>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</si>
  <si>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</si>
  <si>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</si>
  <si>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</si>
  <si>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</si>
  <si>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</si>
  <si>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</si>
  <si>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</si>
  <si>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</si>
  <si>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</si>
  <si>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</si>
  <si>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</si>
  <si>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</si>
  <si>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</si>
  <si>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</si>
  <si>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</si>
  <si>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</si>
  <si>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</si>
  <si>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</si>
  <si>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</si>
  <si>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</si>
  <si>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</si>
  <si>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</si>
  <si>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</si>
  <si>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</si>
  <si>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</si>
  <si>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</si>
  <si>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</si>
  <si>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</si>
  <si>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</si>
  <si>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</si>
  <si>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</si>
  <si>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</si>
  <si>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</si>
  <si>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</si>
  <si>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</si>
  <si>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</si>
  <si>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</si>
  <si>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</si>
  <si>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</si>
  <si>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</si>
  <si>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</si>
  <si>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</si>
  <si>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</si>
  <si>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</si>
  <si>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</si>
  <si>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</si>
  <si>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</si>
  <si>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</si>
  <si>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</si>
  <si>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</si>
  <si>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</si>
  <si>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</si>
  <si>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</si>
  <si>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</si>
  <si>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</si>
  <si>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</si>
  <si>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</si>
  <si>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</si>
  <si>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</si>
  <si>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</si>
  <si>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</si>
  <si>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</si>
  <si>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</si>
  <si>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</si>
  <si>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</si>
  <si>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</si>
  <si>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</si>
  <si>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</si>
  <si>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</si>
  <si>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</si>
  <si>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</si>
  <si>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</si>
  <si>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</si>
  <si>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</si>
  <si>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</si>
  <si>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</si>
  <si>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</si>
  <si>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</si>
  <si>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</si>
  <si>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</si>
  <si>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</si>
  <si>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</si>
  <si>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</si>
  <si>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</si>
  <si>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</si>
  <si>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</si>
  <si>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</si>
  <si>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</si>
  <si>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</si>
  <si>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</si>
  <si>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</si>
  <si>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</si>
  <si>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</si>
  <si>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</si>
  <si>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</si>
  <si>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</si>
  <si>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</si>
  <si>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</si>
  <si>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</si>
  <si>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</si>
  <si>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</si>
  <si>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</si>
  <si>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</si>
  <si>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</si>
  <si>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</si>
  <si>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</si>
  <si>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</si>
  <si>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</si>
  <si>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</si>
  <si>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</si>
  <si>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</si>
  <si>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</si>
  <si>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</si>
  <si>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</si>
  <si>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</si>
  <si>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</si>
  <si>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</si>
  <si>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</si>
  <si>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</si>
  <si>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</si>
  <si>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</si>
  <si>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</si>
  <si>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</si>
  <si>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</si>
  <si>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</si>
  <si>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</si>
  <si>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</si>
  <si>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</si>
  <si>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</si>
  <si>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</si>
  <si>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</si>
  <si>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</si>
  <si>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</si>
  <si>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</si>
  <si>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</si>
  <si>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</si>
  <si>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</si>
  <si>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</si>
  <si>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</si>
  <si>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</si>
  <si>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</si>
  <si>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</si>
  <si>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</si>
  <si>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</si>
  <si>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</si>
  <si>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</si>
  <si>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</si>
  <si>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</si>
  <si>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</si>
  <si>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</si>
  <si>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</si>
  <si>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</si>
  <si>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</si>
  <si>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</si>
  <si>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</si>
  <si>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</si>
  <si>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</si>
  <si>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</si>
  <si>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</si>
  <si>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</si>
  <si>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</si>
  <si>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</si>
  <si>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</si>
  <si>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</si>
  <si>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</si>
  <si>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</si>
  <si>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</si>
  <si>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</si>
  <si>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</si>
  <si>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</si>
  <si>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</si>
  <si>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</si>
  <si>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</si>
  <si>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</si>
  <si>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</si>
  <si>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</si>
  <si>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</si>
  <si>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</si>
  <si>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</si>
  <si>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</si>
  <si>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</si>
  <si>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</si>
  <si>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</si>
  <si>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</si>
  <si>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</si>
  <si>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</si>
  <si>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</si>
  <si>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</si>
  <si>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</si>
  <si>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</si>
  <si>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</si>
  <si>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</si>
  <si>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</si>
  <si>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</si>
  <si>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</si>
  <si>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</si>
  <si>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</si>
  <si>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</si>
  <si>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</si>
  <si>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</si>
  <si>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</si>
  <si>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</si>
  <si>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</si>
  <si>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</si>
  <si>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</si>
  <si>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</si>
  <si>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</si>
  <si>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</si>
  <si>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</si>
  <si>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</si>
  <si>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</si>
  <si>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</si>
  <si>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</si>
  <si>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</si>
  <si>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</si>
  <si>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</si>
  <si>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</si>
  <si>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</si>
  <si>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</si>
  <si>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</si>
  <si>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</si>
  <si>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</si>
  <si>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</si>
  <si>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</si>
  <si>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</si>
  <si>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</si>
  <si>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</si>
  <si>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</si>
  <si>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</si>
  <si>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</si>
  <si>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</si>
  <si>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</si>
  <si>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</si>
  <si>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</si>
  <si>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</si>
  <si>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</si>
  <si>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</si>
  <si>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</si>
  <si>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</si>
  <si>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</si>
  <si>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</si>
  <si>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</si>
  <si>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</si>
  <si>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</si>
  <si>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</si>
  <si>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</si>
  <si>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</si>
  <si>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</si>
  <si>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</si>
  <si>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</si>
  <si>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</si>
  <si>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</si>
  <si>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</si>
  <si>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</si>
  <si>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</si>
  <si>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</si>
  <si>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</si>
  <si>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</si>
  <si>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</si>
  <si>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</si>
  <si>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</si>
  <si>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</si>
  <si>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</si>
  <si>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</si>
  <si>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</si>
  <si>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</si>
  <si>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</si>
  <si>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</si>
  <si>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</si>
  <si>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</si>
  <si>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</si>
  <si>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</si>
  <si>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</si>
  <si>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</si>
  <si>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</si>
  <si>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</si>
  <si>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</si>
  <si>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</si>
  <si>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</si>
  <si>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</si>
  <si>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</si>
  <si>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</si>
  <si>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</si>
  <si>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</si>
  <si>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</si>
  <si>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</si>
  <si>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</si>
  <si>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</si>
  <si>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</si>
  <si>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</si>
  <si>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</si>
  <si>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</si>
  <si>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</si>
  <si>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</si>
  <si>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</si>
  <si>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</si>
  <si>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</si>
  <si>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</si>
  <si>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</si>
  <si>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</si>
  <si>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</si>
  <si>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</si>
  <si>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</si>
  <si>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</si>
  <si>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</si>
  <si>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</si>
  <si>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</si>
  <si>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</si>
  <si>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</si>
  <si>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</si>
  <si>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</si>
  <si>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</si>
  <si>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</si>
  <si>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</si>
  <si>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</si>
  <si>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</si>
  <si>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</si>
  <si>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</si>
  <si>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</si>
  <si>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</si>
  <si>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</si>
  <si>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</si>
  <si>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</si>
  <si>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</si>
  <si>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</si>
  <si>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</si>
  <si>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</si>
  <si>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</si>
  <si>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</si>
  <si>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</si>
  <si>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</si>
  <si>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</si>
  <si>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</si>
  <si>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</si>
  <si>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</si>
  <si>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</si>
  <si>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</si>
  <si>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</si>
  <si>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</si>
  <si>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</si>
  <si>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</si>
  <si>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</si>
  <si>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</si>
  <si>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</si>
  <si>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</si>
  <si>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</si>
  <si>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</si>
  <si>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</si>
  <si>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</si>
  <si>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</si>
  <si>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</si>
  <si>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</si>
  <si>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</si>
  <si>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</si>
  <si>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</si>
  <si>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</si>
  <si>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</si>
  <si>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</si>
  <si>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</si>
  <si>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</si>
  <si>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</si>
  <si>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</si>
  <si>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</si>
  <si>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</si>
  <si>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</si>
  <si>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</si>
  <si>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</si>
  <si>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</si>
  <si>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</si>
  <si>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</si>
  <si>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</si>
  <si>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</si>
  <si>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</si>
  <si>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</si>
  <si>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</si>
  <si>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</si>
  <si>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</si>
  <si>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</si>
  <si>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</si>
  <si>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</si>
  <si>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</si>
  <si>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</si>
  <si>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</si>
  <si>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</si>
  <si>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</si>
  <si>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</si>
  <si>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</si>
  <si>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</si>
  <si>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</si>
  <si>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</si>
  <si>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</si>
  <si>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</si>
  <si>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</si>
  <si>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</si>
  <si>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</si>
  <si>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</si>
  <si>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</si>
  <si>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</si>
  <si>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</si>
  <si>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</si>
  <si>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</si>
  <si>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</si>
  <si>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</si>
  <si>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</si>
  <si>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</si>
  <si>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</si>
  <si>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</si>
  <si>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</si>
  <si>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</si>
  <si>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</si>
  <si>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</si>
  <si>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</si>
  <si>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</si>
  <si>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</si>
  <si>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</si>
  <si>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</si>
  <si>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</si>
  <si>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</si>
  <si>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</si>
  <si>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</si>
  <si>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</si>
  <si>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</si>
  <si>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</si>
  <si>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</si>
  <si>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</si>
  <si>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</si>
  <si>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</si>
  <si>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</si>
  <si>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</si>
  <si>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</si>
  <si>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</si>
  <si>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</si>
  <si>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</si>
  <si>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</si>
  <si>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</si>
  <si>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</si>
  <si>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</si>
  <si>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</si>
  <si>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</si>
  <si>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</si>
  <si>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</si>
  <si>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</si>
  <si>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</si>
  <si>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</si>
  <si>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</si>
  <si>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</si>
  <si>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</si>
  <si>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</si>
  <si>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</si>
  <si>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</si>
  <si>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</si>
  <si>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</si>
  <si>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</si>
  <si>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</si>
  <si>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</si>
  <si>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</si>
  <si>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</si>
  <si>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</si>
  <si>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</si>
  <si>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</si>
  <si>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</si>
  <si>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</si>
  <si>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</si>
  <si>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</si>
  <si>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</si>
  <si>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</si>
  <si>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</si>
  <si>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</si>
  <si>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</si>
  <si>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</si>
  <si>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</si>
  <si>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</si>
  <si>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</si>
  <si>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</si>
  <si>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</si>
  <si>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</si>
  <si>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</si>
  <si>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</si>
  <si>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</si>
  <si>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</si>
  <si>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</si>
  <si>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</si>
  <si>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</si>
  <si>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</si>
  <si>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</si>
  <si>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</si>
  <si>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</si>
  <si>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</si>
  <si>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</si>
  <si>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</si>
  <si>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</si>
  <si>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</si>
  <si>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</si>
  <si>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</si>
  <si>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</si>
  <si>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</si>
  <si>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</si>
  <si>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</si>
  <si>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</si>
  <si>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</si>
  <si>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</si>
  <si>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</si>
  <si>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</si>
  <si>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</si>
  <si>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</si>
  <si>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</si>
  <si>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</si>
  <si>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</si>
  <si>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</si>
  <si>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</si>
  <si>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</si>
  <si>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</si>
  <si>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</si>
  <si>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</si>
  <si>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</si>
  <si>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</si>
  <si>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</si>
  <si>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</si>
  <si>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</si>
  <si>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</si>
  <si>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</si>
  <si>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</si>
  <si>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</si>
  <si>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</si>
  <si>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</si>
  <si>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</si>
  <si>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</si>
  <si>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</si>
  <si>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</si>
  <si>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</si>
  <si>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</si>
  <si>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</si>
  <si>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</si>
  <si>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</si>
  <si>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</si>
  <si>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</si>
  <si>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</si>
  <si>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</si>
  <si>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</si>
  <si>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</si>
  <si>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</si>
  <si>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</si>
  <si>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</si>
  <si>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</si>
  <si>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</si>
  <si>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</si>
  <si>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</si>
  <si>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</si>
  <si>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</si>
  <si>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</si>
  <si>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</si>
  <si>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</si>
  <si>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</si>
  <si>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</si>
  <si>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</si>
  <si>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</si>
  <si>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</si>
  <si>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</si>
  <si>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</si>
  <si>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</si>
  <si>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</si>
  <si>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</si>
  <si>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</si>
  <si>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</si>
  <si>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</si>
  <si>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</si>
  <si>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</si>
  <si>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</si>
  <si>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</si>
  <si>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</si>
  <si>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</si>
  <si>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</si>
  <si>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</si>
  <si>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</si>
  <si>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</si>
  <si>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</si>
  <si>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</si>
  <si>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</si>
  <si>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</si>
  <si>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</si>
  <si>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</si>
  <si>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</si>
  <si>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</si>
  <si>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</si>
  <si>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</si>
  <si>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</si>
  <si>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</si>
  <si>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</si>
  <si>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</si>
  <si>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</si>
  <si>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</si>
  <si>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</si>
  <si>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</si>
  <si>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</si>
  <si>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</si>
  <si>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</si>
  <si>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</si>
  <si>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</si>
  <si>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</si>
  <si>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</si>
  <si>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</si>
  <si>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</si>
  <si>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</si>
  <si>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</si>
  <si>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</si>
  <si>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</si>
  <si>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</si>
  <si>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</si>
  <si>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</si>
  <si>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</si>
  <si>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</si>
  <si>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</si>
  <si>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</si>
  <si>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</si>
  <si>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</si>
  <si>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</si>
  <si>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</si>
  <si>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</si>
  <si>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</si>
  <si>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</si>
  <si>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</si>
  <si>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</si>
  <si>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</si>
  <si>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</si>
  <si>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</si>
  <si>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</si>
  <si>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</si>
  <si>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</si>
  <si>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</si>
  <si>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</si>
  <si>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</si>
  <si>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</si>
  <si>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</si>
  <si>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</si>
  <si>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</si>
  <si>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</si>
  <si>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</si>
  <si>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</si>
  <si>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</si>
  <si>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</si>
  <si>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</si>
  <si>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</si>
  <si>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</si>
  <si>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</si>
  <si>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</si>
  <si>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</si>
  <si>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</si>
  <si>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</si>
  <si>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</si>
  <si>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</si>
  <si>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</si>
  <si>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</si>
  <si>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</si>
  <si>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</si>
  <si>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</si>
  <si>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</si>
  <si>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</si>
  <si>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</si>
  <si>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</si>
  <si>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</si>
  <si>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</si>
  <si>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</si>
  <si>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</si>
  <si>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</si>
  <si>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</si>
  <si>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</si>
  <si>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</si>
  <si>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</si>
  <si>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</si>
  <si>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</si>
  <si>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</si>
  <si>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</si>
  <si>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</si>
  <si>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</si>
  <si>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</si>
  <si>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</si>
  <si>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</si>
  <si>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</si>
  <si>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</si>
  <si>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</si>
  <si>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</si>
  <si>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</si>
  <si>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</si>
  <si>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</si>
  <si>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</si>
  <si>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</si>
  <si>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</si>
  <si>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</si>
  <si>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</si>
  <si>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</si>
  <si>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</si>
  <si>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</si>
  <si>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</si>
  <si>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</si>
  <si>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</si>
  <si>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</si>
  <si>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</si>
  <si>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</si>
  <si>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</si>
  <si>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</si>
  <si>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</si>
  <si>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</si>
  <si>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</si>
  <si>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</si>
  <si>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</si>
  <si>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</si>
  <si>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</si>
  <si>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</si>
  <si>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</si>
  <si>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</si>
  <si>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</si>
  <si>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</si>
  <si>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</si>
  <si>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</si>
  <si>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</si>
  <si>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</si>
  <si>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</si>
  <si>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</si>
  <si>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</si>
  <si>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</si>
  <si>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</si>
  <si>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</si>
  <si>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</si>
  <si>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</si>
  <si>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</si>
  <si>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</si>
  <si>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</si>
  <si>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</si>
  <si>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</si>
  <si>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</si>
  <si>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</si>
  <si>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</si>
  <si>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</si>
  <si>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</si>
  <si>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</si>
  <si>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</si>
  <si>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</si>
  <si>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</si>
  <si>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</si>
  <si>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</si>
  <si>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</si>
  <si>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</si>
  <si>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</si>
  <si>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</si>
  <si>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</si>
  <si>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</si>
  <si>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</si>
  <si>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</si>
  <si>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</si>
  <si>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</si>
  <si>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</si>
  <si>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</si>
  <si>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</si>
  <si>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</si>
  <si>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</si>
  <si>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</si>
  <si>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</si>
  <si>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</si>
  <si>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</si>
  <si>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</si>
  <si>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</si>
  <si>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</si>
  <si>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</si>
  <si>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</si>
  <si>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</si>
  <si>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</si>
  <si>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</si>
  <si>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</si>
  <si>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</si>
  <si>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</si>
  <si>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</si>
  <si>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</si>
  <si>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</si>
  <si>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</si>
  <si>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</si>
  <si>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</si>
  <si>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</si>
  <si>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</si>
  <si>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</si>
  <si>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</si>
  <si>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</si>
  <si>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</si>
  <si>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</si>
  <si>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</si>
  <si>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</si>
  <si>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</si>
  <si>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</si>
  <si>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</si>
  <si>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</si>
  <si>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</si>
  <si>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</si>
  <si>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</si>
  <si>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</si>
  <si>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</si>
  <si>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</si>
  <si>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</si>
  <si>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</si>
  <si>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</si>
  <si>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</si>
  <si>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</si>
  <si>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</si>
  <si>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</si>
  <si>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</si>
  <si>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</si>
  <si>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</si>
  <si>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</si>
  <si>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</si>
  <si>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</si>
  <si>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</si>
  <si>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</si>
  <si>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</si>
  <si>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</si>
  <si>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</si>
  <si>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</si>
  <si>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</si>
  <si>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</si>
  <si>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</si>
  <si>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</si>
  <si>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</si>
  <si>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</si>
  <si>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</si>
  <si>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</si>
  <si>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</si>
  <si>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</si>
  <si>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</si>
  <si>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</si>
  <si>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</si>
  <si>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</si>
  <si>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</si>
  <si>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</si>
  <si>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</si>
  <si>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</si>
  <si>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</si>
  <si>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</si>
  <si>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</si>
  <si>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</si>
  <si>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</si>
  <si>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</si>
  <si>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</si>
  <si>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</si>
  <si>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</si>
  <si>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</si>
  <si>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</si>
  <si>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</si>
  <si>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</si>
  <si>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</si>
  <si>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</si>
  <si>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</si>
  <si>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</si>
  <si>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</si>
  <si>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</si>
  <si>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</si>
  <si>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</si>
  <si>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</si>
  <si>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</si>
  <si>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</si>
  <si>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</si>
  <si>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</si>
  <si>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</si>
  <si>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</si>
  <si>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</si>
  <si>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</si>
  <si>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</si>
  <si>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</si>
  <si>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</si>
  <si>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</si>
  <si>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</si>
  <si>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</si>
  <si>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</si>
  <si>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</si>
  <si>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</si>
  <si>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</si>
  <si>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</si>
  <si>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</si>
  <si>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</si>
  <si>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</si>
  <si>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</si>
  <si>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</si>
  <si>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</si>
  <si>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</si>
  <si>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</si>
  <si>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</si>
  <si>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</si>
  <si>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</si>
  <si>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</si>
  <si>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</si>
  <si>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</si>
  <si>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</si>
  <si>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</si>
  <si>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</si>
  <si>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</si>
  <si>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</si>
  <si>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</si>
  <si>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</si>
  <si>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</si>
  <si>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</si>
  <si>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</si>
  <si>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</si>
  <si>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</si>
  <si>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</si>
  <si>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</si>
  <si>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</si>
  <si>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</si>
  <si>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</si>
  <si>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</si>
  <si>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</si>
  <si>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</si>
  <si>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</si>
  <si>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</si>
  <si>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</si>
  <si>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</si>
  <si>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</si>
  <si>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</si>
  <si>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</si>
  <si>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</si>
  <si>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</si>
  <si>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</si>
  <si>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</si>
  <si>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</si>
  <si>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</si>
  <si>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</si>
  <si>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</si>
  <si>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</si>
  <si>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</si>
  <si>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</si>
  <si>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</si>
  <si>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</si>
  <si>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</si>
  <si>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</si>
  <si>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</si>
  <si>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</si>
  <si>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</si>
  <si>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</si>
  <si>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</si>
  <si>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</si>
  <si>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</si>
  <si>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</si>
  <si>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</si>
  <si>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</si>
  <si>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</si>
  <si>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</si>
  <si>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</si>
  <si>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</si>
  <si>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</si>
  <si>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</si>
  <si>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</si>
  <si>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</si>
  <si>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</si>
  <si>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</si>
  <si>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</si>
  <si>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</si>
  <si>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</si>
  <si>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</si>
  <si>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</si>
  <si>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</si>
  <si>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</si>
  <si>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</si>
  <si>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</si>
  <si>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</si>
  <si>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</si>
  <si>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</si>
  <si>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</si>
  <si>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</si>
  <si>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</si>
  <si>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</si>
  <si>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</si>
  <si>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</si>
  <si>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</si>
  <si>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</si>
  <si>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</si>
  <si>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</si>
  <si>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</si>
  <si>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</si>
  <si>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</si>
  <si>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</si>
  <si>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</si>
  <si>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</si>
  <si>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</si>
  <si>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</si>
  <si>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</si>
  <si>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</si>
  <si>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</si>
  <si>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</si>
  <si>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</si>
  <si>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</si>
  <si>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</si>
  <si>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</si>
  <si>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</si>
  <si>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</si>
  <si>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</si>
  <si>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</si>
  <si>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</si>
  <si>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</si>
  <si>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</si>
  <si>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</si>
  <si>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</si>
  <si>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</si>
  <si>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</si>
  <si>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</si>
  <si>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</si>
  <si>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</si>
  <si>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</si>
  <si>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</si>
  <si>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</si>
  <si>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</si>
  <si>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</si>
  <si>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</si>
  <si>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</si>
  <si>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</si>
  <si>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</si>
  <si>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</si>
  <si>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</si>
  <si>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</si>
  <si>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</si>
  <si>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</si>
  <si>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</si>
  <si>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</si>
  <si>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</si>
  <si>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</si>
  <si>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</si>
  <si>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</si>
  <si>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</si>
  <si>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</si>
  <si>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</si>
  <si>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</si>
  <si>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</si>
  <si>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</si>
  <si>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</si>
  <si>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</si>
  <si>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</si>
  <si>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</si>
  <si>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</si>
  <si>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</si>
  <si>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</si>
  <si>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</si>
  <si>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</si>
  <si>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</si>
  <si>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</si>
  <si>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</si>
  <si>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</si>
  <si>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</si>
  <si>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</si>
  <si>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</si>
  <si>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</si>
  <si>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</si>
  <si>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</si>
  <si>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</si>
  <si>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</si>
  <si>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</si>
  <si>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</si>
  <si>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</si>
  <si>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</si>
  <si>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</si>
  <si>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</si>
  <si>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</si>
  <si>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</si>
  <si>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</si>
  <si>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</si>
  <si>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</si>
  <si>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</si>
  <si>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</si>
  <si>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</si>
  <si>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</si>
  <si>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</si>
  <si>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</si>
  <si>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</si>
  <si>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</si>
  <si>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</si>
  <si>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</si>
  <si>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</si>
  <si>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</si>
  <si>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</si>
  <si>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</si>
  <si>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</si>
  <si>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</si>
  <si>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</si>
  <si>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</si>
  <si>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</si>
  <si>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</si>
  <si>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</si>
  <si>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</si>
  <si>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</si>
  <si>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</si>
  <si>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</si>
  <si>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</si>
  <si>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</si>
  <si>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</si>
  <si>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</si>
  <si>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</si>
  <si>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</si>
  <si>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</si>
  <si>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</si>
  <si>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</si>
  <si>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</si>
  <si>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</si>
  <si>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</si>
  <si>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</si>
  <si>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</si>
  <si>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</si>
  <si>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</si>
  <si>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</si>
  <si>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</si>
  <si>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</si>
  <si>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</si>
  <si>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</si>
  <si>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</si>
  <si>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</si>
  <si>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</si>
  <si>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</si>
  <si>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</si>
  <si>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</si>
  <si>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</si>
  <si>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</si>
  <si>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</si>
  <si>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</si>
  <si>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</si>
  <si>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</si>
  <si>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</si>
  <si>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</si>
  <si>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</si>
  <si>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</si>
  <si>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</si>
  <si>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</si>
  <si>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</si>
  <si>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</si>
  <si>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</si>
  <si>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</si>
  <si>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</si>
  <si>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</si>
  <si>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</si>
  <si>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</si>
  <si>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</si>
  <si>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</si>
  <si>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</si>
  <si>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</si>
  <si>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</si>
  <si>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</si>
  <si>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</si>
  <si>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</si>
  <si>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</si>
  <si>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</si>
  <si>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</si>
  <si>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</si>
  <si>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</si>
  <si>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</si>
  <si>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</si>
  <si>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</si>
  <si>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</si>
  <si>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</si>
  <si>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</si>
  <si>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</si>
  <si>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</si>
  <si>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</si>
  <si>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</si>
  <si>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</si>
  <si>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</si>
  <si>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</si>
  <si>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</si>
  <si>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</si>
  <si>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</si>
  <si>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</si>
  <si>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</si>
  <si>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</si>
  <si>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</si>
  <si>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</si>
  <si>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</si>
  <si>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</si>
  <si>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</si>
  <si>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</si>
  <si>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</si>
  <si>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</si>
  <si>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</si>
  <si>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</si>
  <si>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</si>
  <si>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</si>
  <si>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</si>
  <si>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</si>
  <si>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</si>
  <si>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</si>
  <si>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</si>
  <si>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</si>
  <si>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</si>
  <si>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</si>
  <si>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</si>
  <si>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</si>
  <si>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</si>
  <si>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</si>
  <si>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</si>
  <si>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</si>
  <si>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</si>
  <si>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</si>
  <si>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</si>
  <si>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</si>
  <si>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</si>
  <si>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</si>
  <si>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</si>
  <si>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</si>
  <si>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</si>
  <si>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</si>
  <si>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</si>
  <si>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</si>
  <si>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</si>
  <si>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</si>
  <si>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</si>
  <si>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</si>
  <si>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</si>
  <si>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</si>
  <si>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</si>
  <si>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</si>
  <si>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</si>
  <si>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</si>
  <si>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</si>
  <si>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</si>
  <si>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</si>
  <si>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</si>
  <si>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</si>
  <si>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</si>
  <si>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</si>
  <si>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</si>
  <si>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</si>
  <si>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</si>
  <si>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</si>
  <si>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</si>
  <si>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</si>
  <si>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</si>
  <si>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</si>
  <si>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</si>
  <si>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</si>
  <si>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</si>
  <si>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</si>
  <si>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</si>
  <si>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</si>
  <si>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</si>
  <si>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</si>
  <si>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</si>
  <si>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</si>
  <si>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</si>
  <si>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</si>
  <si>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</si>
  <si>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</si>
  <si>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</si>
  <si>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</si>
  <si>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</si>
  <si>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</si>
  <si>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</si>
  <si>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</si>
  <si>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</si>
  <si>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</si>
  <si>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</si>
  <si>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</si>
  <si>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</si>
  <si>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</si>
  <si>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</si>
  <si>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</si>
  <si>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</si>
  <si>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</si>
  <si>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</si>
  <si>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</si>
  <si>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</si>
  <si>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</si>
  <si>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</si>
  <si>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</si>
  <si>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</si>
  <si>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</si>
  <si>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</si>
  <si>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</si>
  <si>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</si>
  <si>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</si>
  <si>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</si>
  <si>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</si>
  <si>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</si>
  <si>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</si>
  <si>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</si>
  <si>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</si>
  <si>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</si>
  <si>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</si>
  <si>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</si>
  <si>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</si>
  <si>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</si>
  <si>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</si>
  <si>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</si>
  <si>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</si>
  <si>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</si>
  <si>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</si>
  <si>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</si>
  <si>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</si>
  <si>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</si>
  <si>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</si>
  <si>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</si>
  <si>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</si>
  <si>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</si>
  <si>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</si>
  <si>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</si>
  <si>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</si>
  <si>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</si>
  <si>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</si>
  <si>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</si>
  <si>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</si>
  <si>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</si>
  <si>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</si>
  <si>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</si>
  <si>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</si>
  <si>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</si>
  <si>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</si>
  <si>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</si>
  <si>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</si>
  <si>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</si>
  <si>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</si>
  <si>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</si>
  <si>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</si>
  <si>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</si>
  <si>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</si>
  <si>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</si>
  <si>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</si>
  <si>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</si>
  <si>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</si>
  <si>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</si>
  <si>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</si>
  <si>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</si>
  <si>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</si>
  <si>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</si>
  <si>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</si>
  <si>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</si>
  <si>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</si>
  <si>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</si>
  <si>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</si>
  <si>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</si>
  <si>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</si>
  <si>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</si>
  <si>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</si>
  <si>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</si>
  <si>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</si>
  <si>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</si>
  <si>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</si>
  <si>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</si>
  <si>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</si>
  <si>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</si>
  <si>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</si>
  <si>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</si>
  <si>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</si>
  <si>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</si>
  <si>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</si>
  <si>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</si>
  <si>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</si>
  <si>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</si>
  <si>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</si>
  <si>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</si>
  <si>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</si>
  <si>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</si>
  <si>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</si>
  <si>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</si>
  <si>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</si>
  <si>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</si>
  <si>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</si>
  <si>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</si>
  <si>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</si>
  <si>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</si>
  <si>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</si>
  <si>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</si>
  <si>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</si>
  <si>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</si>
  <si>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</si>
  <si>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</si>
  <si>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</si>
  <si>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</si>
  <si>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</si>
  <si>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</si>
  <si>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</si>
  <si>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</si>
  <si>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</si>
  <si>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</si>
  <si>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</si>
  <si>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</si>
  <si>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</si>
  <si>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</si>
  <si>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</si>
  <si>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</si>
  <si>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</si>
  <si>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</si>
  <si>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</si>
  <si>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</si>
  <si>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</si>
  <si>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</si>
  <si>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</si>
  <si>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</si>
  <si>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</si>
  <si>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</si>
  <si>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</si>
  <si>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</si>
  <si>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</si>
  <si>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</si>
  <si>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</si>
  <si>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</si>
  <si>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</si>
  <si>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</si>
  <si>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</si>
  <si>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</si>
  <si>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</si>
  <si>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</si>
  <si>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</si>
  <si>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</si>
  <si>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</si>
  <si>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</si>
  <si>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</si>
  <si>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</si>
  <si>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</si>
  <si>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</si>
  <si>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</si>
  <si>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</si>
  <si>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</si>
  <si>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</si>
  <si>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</si>
  <si>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</si>
  <si>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</si>
  <si>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</si>
  <si>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</si>
  <si>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</si>
  <si>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</si>
  <si>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</si>
  <si>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</si>
  <si>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</si>
  <si>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</si>
  <si>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</si>
  <si>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</si>
  <si>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</si>
  <si>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</si>
  <si>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</si>
  <si>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</si>
  <si>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</si>
  <si>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</si>
  <si>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</si>
  <si>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</si>
  <si>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</si>
  <si>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</si>
  <si>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</si>
  <si>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</si>
  <si>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</si>
  <si>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</si>
  <si>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</si>
  <si>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</si>
  <si>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</si>
  <si>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</si>
  <si>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</si>
  <si>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</si>
  <si>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</si>
  <si>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</si>
  <si>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</si>
  <si>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</si>
  <si>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</si>
  <si>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</si>
  <si>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</si>
  <si>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</si>
  <si>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</si>
  <si>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</si>
  <si>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</si>
  <si>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</si>
  <si>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</si>
  <si>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</si>
  <si>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</si>
  <si>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</si>
  <si>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</si>
  <si>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</si>
  <si>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</si>
  <si>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</si>
  <si>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</si>
  <si>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</si>
  <si>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</si>
  <si>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</si>
  <si>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</si>
  <si>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</si>
  <si>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</si>
  <si>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</si>
  <si>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</si>
  <si>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</si>
  <si>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</si>
  <si>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</si>
  <si>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</si>
  <si>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</si>
  <si>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</si>
  <si>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</si>
  <si>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</si>
  <si>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</si>
  <si>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</si>
  <si>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</si>
  <si>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</si>
  <si>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</si>
  <si>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</si>
  <si>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</si>
  <si>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</si>
  <si>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</si>
  <si>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</si>
  <si>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</si>
  <si>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</si>
  <si>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</si>
  <si>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</si>
  <si>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</si>
  <si>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</si>
  <si>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</si>
  <si>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</si>
  <si>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</si>
  <si>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</si>
  <si>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</si>
  <si>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</si>
  <si>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</si>
  <si>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</si>
  <si>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</si>
  <si>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</si>
  <si>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</si>
  <si>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</si>
  <si>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</si>
  <si>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</si>
  <si>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</si>
  <si>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</si>
  <si>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</si>
  <si>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</si>
  <si>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</si>
  <si>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</si>
  <si>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</si>
  <si>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</si>
  <si>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</si>
  <si>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</si>
  <si>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</si>
  <si>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</si>
  <si>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</si>
  <si>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</si>
  <si>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</si>
  <si>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</si>
  <si>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</si>
  <si>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</si>
  <si>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</si>
  <si>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</si>
  <si>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</si>
  <si>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</si>
  <si>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</si>
  <si>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</si>
  <si>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</si>
  <si>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</si>
  <si>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</si>
  <si>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</si>
  <si>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</si>
  <si>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</si>
  <si>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</si>
  <si>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</si>
  <si>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</si>
  <si>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</si>
  <si>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</si>
  <si>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</si>
  <si>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</si>
  <si>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</si>
  <si>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</si>
  <si>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</si>
  <si>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</si>
  <si>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</si>
  <si>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</si>
  <si>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</si>
  <si>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</si>
  <si>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</si>
  <si>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</si>
  <si>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</si>
  <si>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</si>
  <si>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</si>
  <si>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</si>
  <si>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</si>
  <si>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</si>
  <si>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</si>
  <si>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</si>
  <si>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</si>
  <si>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</si>
  <si>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</si>
  <si>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</si>
  <si>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</si>
  <si>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</si>
  <si>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</si>
  <si>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</si>
  <si>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</si>
  <si>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</si>
  <si>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</si>
  <si>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</si>
  <si>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</si>
  <si>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</si>
  <si>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</si>
  <si>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</si>
  <si>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</si>
  <si>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</si>
  <si>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</si>
  <si>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</si>
  <si>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</si>
  <si>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</si>
  <si>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</si>
  <si>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</si>
  <si>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</si>
  <si>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</si>
  <si>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</si>
  <si>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</si>
  <si>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</si>
  <si>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</si>
  <si>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</si>
  <si>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</si>
  <si>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</si>
  <si>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</si>
  <si>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</si>
  <si>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</si>
  <si>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</si>
  <si>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</si>
  <si>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</si>
  <si>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</si>
  <si>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</si>
  <si>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</si>
  <si>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</si>
  <si>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</si>
  <si>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</si>
  <si>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</si>
  <si>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</si>
  <si>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</si>
  <si>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</si>
  <si>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</si>
  <si>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</si>
  <si>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</si>
  <si>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</si>
  <si>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</si>
  <si>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</si>
  <si>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</si>
  <si>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</si>
  <si>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</si>
  <si>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</si>
  <si>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</si>
  <si>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</si>
  <si>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</si>
  <si>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</si>
  <si>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</si>
  <si>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</si>
  <si>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</si>
  <si>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</si>
  <si>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</si>
  <si>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</si>
  <si>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</si>
  <si>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</si>
  <si>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</si>
  <si>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</si>
  <si>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</si>
  <si>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</si>
  <si>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</si>
  <si>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</si>
  <si>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</si>
  <si>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</si>
  <si>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</si>
  <si>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</si>
  <si>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</si>
  <si>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</si>
  <si>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</si>
  <si>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</si>
  <si>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</si>
  <si>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</si>
  <si>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</si>
  <si>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</si>
  <si>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</si>
  <si>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</si>
  <si>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</si>
  <si>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</si>
  <si>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</si>
  <si>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</si>
  <si>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</si>
  <si>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</si>
  <si>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</si>
  <si>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</si>
  <si>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</si>
  <si>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</si>
  <si>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</si>
  <si>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</si>
  <si>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</si>
  <si>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</si>
  <si>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</si>
  <si>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</si>
  <si>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</si>
  <si>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</si>
  <si>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</si>
  <si>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</si>
  <si>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</si>
  <si>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</si>
  <si>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</si>
  <si>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</si>
  <si>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</si>
  <si>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</si>
  <si>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</si>
  <si>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</si>
  <si>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</si>
  <si>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</si>
  <si>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</si>
  <si>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</si>
  <si>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</si>
  <si>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</si>
  <si>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</si>
  <si>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</si>
  <si>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</si>
  <si>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</si>
  <si>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</si>
  <si>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</si>
  <si>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</si>
  <si>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</si>
  <si>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</si>
  <si>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</si>
  <si>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</si>
  <si>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</si>
  <si>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</si>
  <si>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</si>
  <si>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</si>
  <si>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</si>
  <si>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</si>
  <si>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</si>
  <si>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</si>
  <si>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</si>
  <si>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</si>
  <si>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</si>
  <si>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</si>
  <si>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</si>
  <si>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</si>
  <si>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</si>
  <si>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</si>
  <si>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</si>
  <si>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</si>
  <si>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</si>
  <si>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</si>
  <si>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</si>
  <si>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</si>
  <si>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</si>
  <si>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</si>
  <si>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</si>
  <si>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</si>
  <si>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</si>
  <si>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</si>
  <si>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</si>
  <si>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</si>
  <si>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</si>
  <si>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</si>
  <si>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</si>
  <si>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</si>
  <si>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</si>
  <si>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</si>
  <si>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</si>
  <si>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</si>
  <si>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</si>
  <si>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</si>
  <si>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</si>
  <si>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</si>
  <si>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</si>
  <si>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</si>
  <si>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</si>
  <si>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</si>
  <si>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</si>
  <si>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</si>
  <si>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</si>
  <si>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</si>
  <si>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</si>
  <si>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</si>
  <si>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</si>
  <si>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</si>
  <si>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</si>
  <si>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</si>
  <si>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</si>
  <si>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</si>
  <si>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</si>
  <si>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</si>
  <si>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</si>
  <si>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</si>
  <si>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</si>
  <si>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</si>
  <si>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</si>
  <si>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</si>
  <si>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</si>
  <si>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</si>
  <si>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</si>
  <si>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</si>
  <si>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</si>
  <si>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</si>
  <si>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</si>
  <si>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</si>
  <si>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</si>
  <si>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</si>
  <si>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</si>
  <si>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</si>
  <si>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</si>
  <si>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</si>
  <si>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</si>
  <si>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</si>
  <si>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</si>
  <si>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</si>
  <si>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</si>
  <si>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</si>
  <si>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</si>
  <si>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</si>
  <si>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</si>
  <si>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</si>
  <si>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</si>
  <si>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</si>
  <si>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</si>
  <si>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</si>
  <si>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</si>
  <si>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</si>
  <si>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</si>
  <si>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</si>
  <si>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</si>
  <si>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</si>
  <si>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</si>
  <si>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</si>
  <si>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</si>
  <si>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</si>
  <si>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</si>
  <si>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</si>
  <si>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</si>
  <si>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</si>
  <si>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</si>
  <si>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</si>
  <si>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</si>
  <si>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</si>
  <si>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</si>
  <si>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</si>
  <si>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</si>
  <si>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</si>
  <si>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</si>
  <si>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</si>
  <si>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</si>
  <si>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</si>
  <si>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</si>
  <si>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</si>
  <si>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</si>
  <si>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</si>
  <si>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</si>
  <si>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</si>
  <si>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</si>
  <si>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</si>
  <si>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</si>
  <si>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</si>
  <si>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</si>
  <si>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</si>
  <si>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</si>
  <si>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</si>
  <si>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</si>
  <si>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</si>
  <si>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</si>
  <si>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</si>
  <si>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</si>
  <si>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</si>
  <si>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</si>
  <si>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</si>
  <si>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</si>
  <si>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</si>
  <si>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</si>
  <si>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</si>
  <si>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</si>
  <si>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</si>
  <si>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</si>
  <si>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</si>
  <si>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</si>
  <si>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</si>
  <si>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</si>
  <si>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</si>
  <si>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</si>
  <si>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</si>
  <si>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</si>
  <si>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</si>
  <si>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</si>
  <si>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</si>
  <si>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</si>
  <si>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</si>
  <si>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</si>
  <si>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</si>
  <si>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</si>
  <si>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</si>
  <si>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</si>
  <si>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</si>
  <si>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</si>
  <si>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</si>
  <si>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</si>
  <si>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</si>
  <si>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</si>
  <si>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</si>
  <si>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</si>
  <si>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</si>
  <si>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</si>
  <si>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</si>
  <si>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</si>
  <si>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</si>
  <si>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</si>
  <si>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</si>
  <si>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</si>
  <si>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</si>
  <si>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</si>
  <si>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</si>
  <si>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</si>
  <si>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</si>
  <si>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</si>
  <si>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</si>
  <si>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</si>
  <si>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</si>
  <si>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</si>
  <si>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</si>
  <si>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</si>
  <si>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</si>
  <si>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</si>
  <si>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</si>
  <si>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</si>
  <si>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</si>
  <si>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</si>
  <si>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</si>
  <si>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</si>
  <si>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</si>
  <si>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</si>
  <si>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</si>
  <si>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</si>
  <si>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</si>
  <si>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</si>
  <si>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</si>
  <si>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</si>
  <si>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</si>
  <si>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</si>
  <si>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</si>
  <si>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</si>
  <si>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</si>
  <si>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</si>
  <si>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</si>
  <si>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</si>
  <si>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</si>
  <si>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</si>
  <si>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</si>
  <si>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</si>
  <si>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</si>
  <si>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</si>
  <si>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</si>
  <si>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</si>
  <si>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</si>
  <si>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</si>
  <si>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</si>
  <si>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</si>
  <si>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</si>
  <si>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</si>
  <si>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</si>
  <si>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</si>
  <si>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</si>
  <si>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</si>
  <si>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</si>
  <si>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</si>
  <si>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</si>
  <si>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</si>
  <si>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</si>
  <si>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</si>
  <si>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</si>
  <si>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</si>
  <si>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</si>
  <si>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</si>
  <si>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</si>
  <si>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</si>
  <si>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</si>
  <si>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</si>
  <si>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</si>
  <si>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</si>
  <si>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</si>
  <si>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</si>
  <si>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</si>
  <si>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</si>
  <si>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</si>
  <si>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</si>
  <si>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</si>
  <si>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</si>
  <si>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</si>
  <si>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</si>
  <si>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</si>
  <si>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</si>
  <si>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</si>
  <si>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</si>
  <si>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</si>
  <si>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</si>
  <si>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</si>
  <si>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</si>
  <si>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</si>
  <si>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</si>
  <si>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</si>
  <si>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</si>
  <si>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</si>
  <si>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</si>
  <si>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</si>
  <si>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</si>
  <si>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</si>
  <si>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</si>
  <si>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</si>
  <si>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</si>
  <si>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</si>
  <si>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</si>
  <si>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</si>
  <si>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</si>
  <si>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</si>
  <si>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</si>
  <si>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</si>
  <si>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</si>
  <si>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</si>
  <si>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</si>
  <si>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</si>
  <si>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</si>
  <si>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</si>
  <si>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</si>
  <si>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</si>
  <si>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</si>
  <si>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</si>
  <si>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</si>
  <si>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</si>
  <si>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</si>
  <si>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</si>
  <si>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</si>
  <si>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</si>
  <si>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</si>
  <si>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</si>
  <si>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</si>
  <si>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</si>
  <si>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</si>
  <si>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</si>
  <si>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</si>
  <si>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</si>
  <si>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</si>
  <si>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</si>
  <si>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</si>
  <si>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</si>
  <si>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</si>
  <si>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</si>
  <si>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</si>
  <si>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</si>
  <si>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</si>
  <si>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</si>
  <si>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</si>
  <si>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</si>
  <si>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</si>
  <si>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</si>
  <si>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</si>
  <si>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</si>
  <si>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</si>
  <si>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</si>
  <si>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</si>
  <si>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</si>
  <si>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</si>
  <si>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</si>
  <si>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</si>
  <si>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</si>
  <si>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</si>
  <si>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</si>
  <si>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</si>
  <si>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</si>
  <si>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</si>
  <si>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</si>
  <si>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</si>
  <si>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</si>
  <si>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</si>
  <si>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</si>
  <si>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</si>
  <si>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</si>
  <si>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</si>
  <si>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</si>
  <si>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</si>
  <si>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</si>
  <si>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</si>
  <si>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</si>
  <si>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</si>
  <si>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</si>
  <si>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</si>
  <si>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</si>
  <si>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</si>
  <si>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</si>
  <si>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</si>
  <si>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</si>
  <si>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</si>
  <si>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</si>
  <si>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</si>
  <si>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</si>
  <si>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</si>
  <si>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</si>
  <si>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</si>
  <si>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</si>
  <si>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</si>
  <si>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</si>
  <si>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</si>
  <si>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</si>
  <si>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</si>
  <si>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</si>
  <si>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</si>
  <si>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</si>
  <si>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</si>
  <si>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</si>
  <si>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</si>
  <si>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</si>
  <si>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</si>
  <si>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</si>
  <si>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</si>
  <si>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</si>
  <si>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</si>
  <si>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</si>
  <si>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</si>
  <si>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</si>
  <si>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</si>
  <si>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</si>
  <si>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</si>
  <si>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</si>
  <si>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</si>
  <si>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</si>
  <si>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</si>
  <si>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</si>
  <si>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</si>
  <si>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</si>
  <si>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</si>
  <si>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</si>
  <si>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</si>
  <si>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</si>
  <si>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</si>
  <si>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</si>
  <si>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</si>
  <si>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</si>
  <si>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</si>
  <si>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</si>
  <si>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</si>
  <si>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</si>
  <si>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</si>
  <si>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</si>
  <si>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</si>
  <si>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</si>
  <si>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</si>
  <si>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</si>
  <si>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</si>
  <si>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</si>
  <si>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</si>
  <si>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</si>
  <si>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</si>
  <si>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</si>
  <si>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</si>
  <si>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</si>
  <si>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</si>
  <si>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</si>
  <si>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</si>
  <si>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</si>
  <si>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</si>
  <si>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</si>
  <si>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</si>
  <si>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</si>
  <si>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</si>
  <si>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</si>
  <si>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</si>
  <si>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</si>
  <si>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</si>
  <si>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</si>
  <si>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</si>
  <si>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</si>
  <si>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</si>
  <si>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</si>
  <si>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</si>
  <si>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</si>
  <si>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</si>
  <si>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</si>
  <si>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</si>
  <si>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</si>
  <si>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</si>
  <si>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</si>
  <si>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</si>
  <si>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</si>
  <si>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</si>
  <si>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</si>
  <si>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</si>
  <si>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</si>
  <si>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</si>
  <si>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</si>
  <si>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</si>
  <si>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</si>
  <si>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</si>
  <si>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</si>
  <si>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</si>
  <si>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</si>
  <si>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</si>
  <si>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</si>
  <si>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</si>
  <si>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</si>
  <si>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</si>
  <si>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</si>
  <si>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</si>
  <si>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</si>
  <si>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</si>
  <si>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</si>
  <si>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</si>
  <si>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</si>
  <si>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</si>
  <si>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</si>
  <si>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</si>
  <si>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</si>
  <si>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</si>
  <si>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</si>
  <si>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</si>
  <si>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</si>
  <si>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</si>
  <si>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</si>
  <si>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</si>
  <si>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</si>
  <si>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</si>
  <si>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</si>
  <si>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</si>
  <si>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</si>
  <si>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</si>
  <si>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</si>
  <si>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</si>
  <si>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</si>
  <si>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</si>
  <si>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</si>
  <si>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</si>
  <si>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</si>
  <si>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</si>
  <si>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</si>
  <si>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</si>
  <si>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</si>
  <si>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</si>
  <si>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</si>
  <si>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</si>
  <si>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</si>
  <si>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</si>
  <si>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</si>
  <si>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</si>
  <si>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</si>
  <si>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</si>
  <si>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</si>
  <si>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</si>
  <si>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</si>
  <si>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</si>
  <si>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</si>
  <si>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</si>
  <si>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</si>
  <si>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</si>
  <si>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</si>
  <si>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</si>
  <si>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</si>
  <si>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</si>
  <si>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</si>
  <si>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</si>
  <si>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</si>
  <si>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</si>
  <si>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</si>
  <si>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</si>
  <si>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</si>
  <si>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</si>
  <si>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</si>
  <si>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</si>
  <si>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</si>
  <si>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</si>
  <si>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</si>
  <si>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</si>
  <si>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</si>
  <si>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</si>
  <si>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</si>
  <si>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</si>
  <si>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</si>
  <si>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</si>
  <si>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</si>
  <si>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</si>
  <si>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</si>
  <si>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</si>
  <si>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</si>
  <si>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</si>
  <si>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</si>
  <si>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</si>
  <si>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</si>
  <si>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</si>
  <si>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</si>
  <si>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</si>
  <si>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</si>
  <si>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</si>
  <si>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</si>
  <si>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</si>
  <si>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</si>
  <si>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</si>
  <si>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</si>
  <si>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</si>
  <si>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</si>
  <si>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</si>
  <si>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</si>
  <si>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</si>
  <si>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</si>
  <si>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</si>
  <si>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</si>
  <si>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</si>
  <si>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</si>
  <si>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</si>
  <si>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</si>
  <si>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</si>
  <si>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</si>
  <si>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</si>
  <si>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</si>
  <si>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</si>
  <si>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</si>
  <si>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</si>
  <si>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</si>
  <si>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</si>
  <si>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</si>
  <si>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</si>
  <si>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</si>
  <si>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</si>
  <si>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</si>
  <si>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</si>
  <si>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</si>
  <si>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</si>
  <si>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</si>
  <si>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</si>
  <si>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</si>
  <si>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</si>
  <si>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</si>
  <si>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</si>
  <si>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</si>
  <si>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</si>
  <si>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</si>
  <si>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</si>
  <si>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</si>
  <si>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</si>
  <si>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</si>
  <si>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</si>
  <si>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</si>
  <si>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</si>
  <si>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</si>
  <si>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</si>
  <si>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</si>
  <si>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</si>
  <si>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</si>
  <si>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</si>
  <si>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</si>
  <si>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</si>
  <si>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</si>
  <si>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</si>
  <si>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</si>
  <si>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</si>
  <si>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</si>
  <si>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</si>
  <si>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</si>
  <si>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</si>
  <si>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</si>
  <si>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</si>
  <si>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</si>
  <si>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</si>
  <si>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</si>
  <si>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</si>
  <si>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</si>
  <si>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</si>
  <si>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</si>
  <si>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</si>
  <si>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</si>
  <si>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</si>
  <si>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</si>
  <si>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</si>
  <si>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</si>
  <si>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</si>
  <si>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</si>
  <si>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</si>
  <si>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</si>
  <si>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</si>
  <si>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</si>
  <si>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</si>
  <si>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</si>
  <si>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</si>
  <si>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</si>
  <si>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</si>
  <si>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</si>
  <si>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</si>
  <si>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</si>
  <si>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</si>
  <si>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</si>
  <si>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</si>
  <si>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</si>
  <si>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</si>
  <si>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</si>
  <si>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</si>
  <si>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</si>
  <si>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</si>
  <si>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</si>
  <si>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</si>
  <si>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</si>
  <si>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</si>
  <si>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</si>
  <si>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</si>
  <si>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</si>
  <si>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</si>
  <si>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</si>
  <si>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</si>
  <si>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</si>
  <si>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</si>
  <si>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</si>
  <si>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</si>
  <si>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</si>
  <si>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</si>
  <si>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</si>
  <si>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</si>
  <si>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</si>
  <si>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</si>
  <si>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</si>
  <si>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</si>
  <si>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</si>
  <si>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</si>
  <si>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</si>
  <si>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</si>
  <si>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</si>
  <si>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</si>
  <si>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</si>
  <si>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</si>
  <si>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</si>
  <si>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</si>
  <si>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</si>
  <si>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</si>
  <si>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</si>
  <si>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</si>
  <si>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</si>
  <si>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</si>
  <si>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</si>
  <si>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</si>
  <si>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</si>
  <si>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</si>
  <si>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</si>
  <si>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</si>
  <si>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</si>
  <si>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</si>
  <si>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</si>
  <si>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</si>
  <si>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</si>
  <si>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</si>
  <si>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</si>
  <si>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</si>
  <si>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</si>
  <si>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</si>
  <si>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</si>
  <si>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</si>
  <si>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</si>
  <si>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</si>
  <si>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</si>
  <si>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</si>
  <si>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</si>
  <si>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</si>
  <si>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</si>
  <si>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</si>
  <si>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</si>
  <si>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</si>
  <si>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</si>
  <si>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</si>
  <si>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</si>
  <si>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</si>
  <si>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</si>
  <si>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</si>
  <si>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</si>
  <si>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</si>
  <si>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</si>
  <si>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</si>
  <si>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</si>
  <si>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</si>
  <si>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</si>
  <si>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</si>
  <si>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</si>
  <si>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</si>
  <si>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</si>
  <si>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</si>
  <si>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</si>
  <si>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</si>
  <si>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</si>
  <si>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</si>
  <si>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</si>
  <si>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</si>
  <si>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</si>
  <si>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</si>
  <si>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</si>
  <si>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</si>
  <si>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</si>
  <si>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</si>
  <si>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</si>
  <si>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</si>
  <si>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</si>
  <si>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</si>
  <si>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</si>
  <si>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</si>
  <si>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</si>
  <si>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</si>
  <si>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</si>
  <si>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</si>
  <si>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</si>
  <si>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</si>
  <si>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</si>
  <si>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</si>
  <si>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</si>
  <si>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</si>
  <si>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</si>
  <si>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</si>
  <si>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</si>
  <si>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</si>
  <si>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</si>
  <si>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</si>
  <si>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</si>
  <si>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</si>
  <si>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</si>
  <si>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</si>
  <si>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</si>
  <si>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</si>
  <si>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</si>
  <si>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</si>
  <si>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</si>
  <si>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</si>
  <si>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</si>
  <si>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</si>
  <si>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</si>
  <si>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</si>
  <si>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</si>
  <si>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</si>
  <si>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</si>
  <si>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</si>
  <si>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</si>
  <si>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</si>
  <si>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</si>
  <si>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</si>
  <si>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</si>
  <si>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</si>
  <si>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</si>
  <si>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</si>
  <si>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</si>
  <si>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</si>
  <si>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</si>
  <si>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</si>
  <si>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</si>
  <si>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</si>
  <si>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</si>
  <si>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</si>
  <si>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</si>
  <si>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</si>
  <si>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</si>
  <si>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</si>
  <si>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</si>
  <si>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</si>
  <si>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</si>
  <si>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</si>
  <si>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</si>
  <si>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</si>
  <si>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</si>
  <si>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</si>
  <si>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</si>
  <si>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</si>
  <si>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</si>
  <si>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</si>
  <si>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</si>
  <si>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</si>
  <si>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</si>
  <si>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</si>
  <si>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</si>
  <si>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</si>
  <si>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</si>
  <si>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</si>
  <si>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</si>
  <si>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</si>
  <si>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</si>
  <si>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</si>
  <si>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</si>
  <si>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</si>
  <si>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</si>
  <si>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</si>
  <si>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</si>
  <si>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</si>
  <si>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</si>
  <si>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</si>
  <si>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</si>
  <si>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</si>
  <si>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</si>
  <si>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</si>
  <si>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</si>
  <si>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</si>
  <si>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</si>
  <si>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</si>
  <si>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</si>
  <si>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</si>
  <si>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</si>
  <si>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</si>
  <si>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</si>
  <si>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</si>
  <si>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</si>
  <si>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</si>
  <si>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</si>
  <si>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</si>
  <si>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</si>
  <si>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</si>
  <si>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</si>
  <si>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</si>
  <si>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</si>
  <si>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</si>
  <si>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</si>
  <si>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</si>
  <si>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</si>
  <si>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</si>
  <si>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</si>
  <si>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</si>
  <si>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</si>
  <si>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</si>
  <si>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</si>
  <si>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</si>
  <si>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</si>
  <si>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</si>
  <si>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</si>
  <si>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</si>
  <si>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</si>
  <si>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</si>
  <si>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</si>
  <si>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</si>
  <si>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</si>
  <si>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</si>
  <si>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</si>
  <si>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</si>
  <si>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</si>
  <si>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</si>
  <si>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</si>
  <si>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</si>
  <si>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</si>
  <si>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</si>
  <si>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</si>
  <si>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</si>
  <si>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</si>
  <si>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</si>
  <si>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</si>
  <si>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</si>
  <si>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</si>
  <si>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</si>
  <si>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</si>
  <si>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</si>
  <si>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</si>
  <si>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</si>
  <si>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</si>
  <si>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</si>
  <si>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</si>
  <si>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</si>
  <si>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</si>
  <si>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</si>
  <si>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</si>
  <si>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</si>
  <si>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</si>
  <si>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</si>
  <si>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</si>
  <si>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</si>
  <si>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</si>
  <si>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</si>
  <si>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</si>
  <si>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</si>
  <si>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</si>
  <si>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</si>
  <si>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</si>
  <si>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</si>
  <si>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</si>
  <si>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</si>
  <si>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</si>
  <si>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</si>
  <si>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</si>
  <si>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</si>
  <si>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</si>
  <si>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</si>
  <si>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</si>
  <si>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</si>
  <si>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</si>
  <si>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</si>
  <si>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</si>
  <si>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</si>
  <si>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</si>
  <si>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</si>
  <si>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</si>
  <si>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</si>
  <si>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</si>
  <si>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</si>
  <si>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</si>
  <si>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</si>
  <si>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</si>
  <si>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</si>
  <si>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</si>
  <si>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</si>
  <si>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</si>
  <si>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</si>
  <si>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</si>
  <si>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</si>
  <si>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</si>
  <si>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</si>
  <si>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</si>
  <si>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</si>
  <si>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</si>
  <si>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</si>
  <si>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</si>
  <si>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</si>
  <si>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</si>
  <si>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</si>
  <si>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</si>
  <si>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</si>
  <si>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</si>
  <si>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</si>
  <si>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</si>
  <si>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</si>
  <si>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</si>
  <si>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</si>
  <si>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</si>
  <si>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</si>
  <si>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</si>
  <si>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</si>
  <si>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</si>
  <si>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</si>
  <si>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</si>
  <si>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</si>
  <si>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</si>
  <si>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</si>
  <si>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</si>
  <si>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</si>
  <si>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</si>
  <si>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</si>
  <si>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</si>
  <si>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</si>
  <si>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</si>
  <si>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</si>
  <si>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</si>
  <si>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</si>
  <si>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</si>
  <si>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</si>
  <si>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</si>
  <si>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</si>
  <si>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</si>
  <si>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</si>
  <si>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</si>
  <si>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</si>
  <si>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</si>
  <si>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</si>
  <si>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</si>
  <si>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</si>
  <si>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</si>
  <si>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</si>
  <si>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</si>
  <si>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</si>
  <si>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</si>
  <si>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</si>
  <si>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</si>
  <si>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</si>
  <si>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</si>
  <si>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</si>
  <si>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</si>
  <si>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</si>
  <si>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</si>
  <si>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</si>
  <si>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</si>
  <si>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</si>
  <si>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</si>
  <si>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</si>
  <si>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</si>
  <si>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</si>
  <si>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</si>
  <si>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</si>
  <si>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</si>
  <si>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</si>
  <si>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</si>
  <si>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</si>
  <si>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</si>
  <si>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</si>
  <si>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</si>
  <si>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</si>
  <si>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</si>
  <si>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</si>
  <si>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</si>
  <si>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</si>
  <si>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</si>
  <si>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</si>
  <si>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</si>
  <si>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</si>
  <si>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</si>
  <si>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</si>
  <si>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</si>
  <si>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</si>
  <si>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</si>
  <si>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</si>
  <si>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</si>
  <si>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</si>
  <si>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</si>
  <si>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</si>
  <si>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</si>
  <si>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</si>
  <si>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</si>
  <si>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</si>
  <si>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</si>
  <si>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</si>
  <si>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</si>
  <si>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</si>
  <si>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</si>
  <si>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</si>
  <si>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</si>
  <si>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</si>
  <si>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</si>
  <si>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</si>
  <si>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</si>
  <si>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</si>
  <si>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</si>
  <si>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</si>
  <si>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</si>
  <si>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</si>
  <si>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</si>
  <si>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</si>
  <si>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</si>
  <si>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</si>
  <si>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</si>
  <si>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</si>
  <si>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</si>
  <si>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</si>
  <si>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</si>
  <si>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</si>
  <si>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</si>
  <si>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</si>
  <si>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</si>
  <si>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</si>
  <si>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</si>
  <si>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</si>
  <si>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</si>
  <si>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</si>
  <si>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</si>
  <si>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</si>
  <si>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</si>
  <si>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</si>
  <si>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</si>
  <si>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</si>
  <si>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</si>
  <si>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</si>
  <si>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</si>
  <si>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</si>
  <si>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</si>
  <si>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</si>
  <si>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</si>
  <si>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</si>
  <si>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</si>
  <si>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</si>
  <si>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</si>
  <si>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</si>
  <si>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</si>
  <si>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</si>
  <si>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</si>
  <si>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</si>
  <si>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</si>
  <si>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</si>
  <si>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</si>
  <si>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</si>
  <si>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</si>
  <si>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</si>
  <si>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</si>
  <si>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</si>
  <si>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</si>
  <si>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</si>
  <si>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</si>
  <si>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</si>
  <si>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</si>
  <si>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</si>
  <si>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</si>
  <si>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</si>
  <si>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</si>
  <si>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</si>
  <si>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</si>
  <si>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</si>
  <si>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</si>
  <si>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</si>
  <si>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</si>
  <si>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</si>
  <si>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</si>
  <si>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</si>
  <si>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</si>
  <si>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</si>
  <si>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</si>
  <si>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</si>
  <si>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</si>
  <si>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</si>
  <si>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</si>
  <si>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</si>
  <si>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</si>
  <si>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</si>
  <si>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</si>
  <si>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</si>
  <si>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</si>
  <si>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</si>
  <si>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</si>
  <si>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</si>
  <si>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</si>
  <si>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</si>
  <si>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</si>
  <si>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</si>
  <si>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</si>
  <si>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</si>
  <si>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</si>
  <si>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</si>
  <si>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</si>
  <si>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</si>
  <si>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</si>
  <si>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</si>
  <si>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</si>
  <si>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</si>
  <si>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</si>
  <si>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</si>
  <si>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</si>
  <si>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</si>
  <si>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</si>
  <si>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</si>
  <si>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</si>
  <si>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</si>
  <si>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</si>
  <si>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</si>
  <si>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</si>
  <si>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</si>
  <si>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</si>
  <si>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</si>
  <si>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</si>
  <si>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</si>
  <si>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</si>
  <si>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</si>
  <si>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</si>
  <si>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</si>
  <si>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</si>
  <si>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</si>
  <si>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</si>
  <si>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</si>
  <si>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</si>
  <si>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</si>
  <si>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</si>
  <si>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</si>
  <si>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</si>
  <si>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</si>
  <si>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</si>
  <si>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</si>
  <si>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</si>
  <si>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</si>
  <si>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</si>
  <si>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</si>
  <si>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</si>
  <si>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</si>
  <si>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</si>
  <si>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</si>
  <si>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</si>
  <si>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</si>
  <si>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</si>
  <si>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</si>
  <si>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</si>
  <si>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</si>
  <si>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</si>
  <si>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</si>
  <si>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</si>
  <si>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</si>
  <si>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</si>
  <si>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</si>
  <si>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</si>
  <si>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</si>
  <si>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</si>
  <si>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</si>
  <si>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</si>
  <si>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</si>
  <si>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</si>
  <si>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</si>
  <si>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</si>
  <si>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</si>
  <si>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</si>
  <si>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</si>
  <si>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</si>
  <si>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</si>
  <si>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</si>
  <si>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</si>
  <si>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</si>
  <si>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</si>
  <si>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</si>
  <si>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</si>
  <si>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</si>
  <si>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</si>
  <si>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</si>
  <si>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</si>
  <si>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</si>
  <si>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</si>
  <si>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</si>
  <si>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</si>
  <si>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</si>
  <si>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</si>
  <si>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</si>
  <si>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</si>
  <si>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</si>
  <si>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</si>
  <si>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</si>
  <si>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</si>
  <si>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</si>
  <si>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</si>
  <si>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</si>
  <si>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</si>
  <si>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</si>
  <si>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</si>
  <si>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</si>
  <si>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</si>
  <si>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</si>
  <si>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</si>
  <si>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</si>
  <si>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</si>
  <si>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</si>
  <si>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</si>
  <si>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</si>
  <si>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</si>
  <si>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</si>
  <si>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</si>
  <si>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</si>
  <si>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</si>
  <si>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</si>
  <si>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</si>
  <si>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</si>
  <si>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</si>
  <si>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</si>
  <si>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</si>
  <si>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</si>
  <si>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</si>
  <si>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</si>
  <si>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</si>
  <si>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</si>
  <si>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</si>
  <si>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</si>
  <si>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</si>
  <si>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</si>
  <si>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</si>
  <si>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</si>
  <si>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</si>
  <si>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</si>
  <si>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</si>
  <si>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</si>
  <si>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</si>
  <si>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</si>
  <si>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</si>
  <si>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</si>
  <si>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</si>
  <si>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</si>
  <si>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</si>
  <si>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</si>
  <si>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</si>
  <si>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</si>
  <si>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</si>
  <si>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</si>
  <si>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</si>
  <si>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</si>
  <si>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</si>
  <si>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</si>
  <si>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</si>
  <si>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</si>
  <si>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</si>
  <si>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</si>
  <si>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</si>
  <si>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</si>
  <si>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</si>
  <si>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</si>
  <si>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</si>
  <si>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</si>
  <si>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</si>
  <si>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</si>
  <si>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</si>
  <si>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</si>
  <si>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</si>
  <si>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</si>
  <si>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</si>
  <si>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</si>
  <si>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</si>
  <si>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</si>
  <si>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</si>
  <si>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</si>
  <si>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</si>
  <si>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</si>
  <si>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</si>
  <si>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</si>
  <si>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</si>
  <si>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</si>
  <si>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</si>
  <si>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</si>
  <si>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</si>
  <si>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</si>
  <si>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</si>
  <si>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</si>
  <si>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</si>
  <si>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</si>
  <si>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</si>
  <si>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</si>
  <si>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</si>
  <si>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</si>
  <si>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</si>
  <si>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</si>
  <si>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</si>
  <si>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</si>
  <si>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</si>
  <si>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</si>
  <si>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</si>
  <si>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</si>
  <si>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</si>
  <si>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</si>
  <si>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</si>
  <si>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</si>
  <si>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</si>
  <si>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</si>
  <si>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</si>
  <si>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</si>
  <si>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</si>
  <si>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</si>
  <si>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</si>
  <si>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</si>
  <si>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</si>
  <si>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</si>
  <si>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</si>
  <si>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</si>
  <si>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</si>
  <si>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</si>
  <si>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</si>
  <si>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</si>
  <si>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</si>
  <si>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</si>
  <si>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</si>
  <si>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</si>
  <si>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</si>
  <si>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</si>
  <si>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</si>
  <si>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</si>
  <si>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</si>
  <si>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</si>
  <si>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</si>
  <si>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</si>
  <si>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</si>
  <si>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</si>
  <si>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</si>
  <si>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</si>
  <si>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</si>
  <si>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</si>
  <si>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</si>
  <si>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</si>
  <si>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</si>
  <si>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</si>
  <si>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</si>
  <si>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</si>
  <si>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</si>
  <si>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</si>
  <si>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</si>
  <si>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</si>
  <si>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</si>
  <si>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</si>
  <si>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</si>
  <si>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</si>
  <si>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</si>
  <si>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</si>
  <si>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</si>
  <si>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</si>
  <si>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</si>
  <si>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</si>
  <si>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</si>
  <si>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</si>
  <si>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</si>
  <si>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</si>
  <si>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</si>
  <si>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</si>
  <si>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</si>
  <si>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</si>
  <si>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</si>
  <si>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</si>
  <si>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</si>
  <si>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</si>
  <si>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</si>
  <si>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</si>
  <si>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</si>
  <si>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</si>
  <si>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</si>
  <si>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</si>
  <si>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</si>
  <si>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</si>
  <si>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</si>
  <si>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</si>
  <si>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</si>
  <si>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</si>
  <si>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</si>
  <si>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</si>
  <si>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</si>
  <si>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</si>
  <si>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</si>
  <si>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</si>
  <si>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</si>
  <si>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</si>
  <si>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</si>
  <si>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</si>
  <si>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</si>
  <si>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</si>
  <si>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</si>
  <si>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</si>
  <si>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</si>
  <si>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</si>
  <si>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</si>
  <si>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</si>
  <si>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</si>
  <si>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</si>
  <si>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</si>
  <si>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</si>
  <si>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</si>
  <si>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</si>
  <si>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</si>
  <si>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</si>
  <si>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</si>
  <si>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</si>
  <si>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</si>
  <si>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</si>
  <si>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</si>
  <si>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</si>
  <si>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</si>
  <si>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</si>
  <si>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</si>
  <si>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</si>
  <si>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</si>
  <si>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</si>
  <si>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</si>
  <si>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</si>
  <si>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</si>
  <si>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</si>
  <si>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</si>
  <si>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</si>
  <si>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</si>
  <si>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</si>
  <si>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</si>
  <si>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</si>
  <si>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</si>
  <si>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</si>
  <si>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</si>
  <si>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</si>
  <si>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</si>
  <si>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</si>
  <si>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</si>
  <si>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</si>
  <si>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</si>
  <si>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</si>
  <si>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</si>
  <si>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</si>
  <si>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</si>
  <si>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</si>
  <si>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</si>
  <si>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</si>
  <si>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</si>
  <si>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</si>
  <si>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</si>
  <si>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</si>
  <si>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</si>
  <si>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</si>
  <si>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</si>
  <si>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</si>
  <si>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</si>
  <si>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</si>
  <si>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</si>
  <si>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</si>
  <si>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</si>
  <si>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</si>
  <si>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</si>
  <si>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</si>
  <si>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</si>
  <si>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</si>
  <si>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</si>
  <si>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</si>
  <si>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</si>
  <si>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</si>
  <si>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</si>
  <si>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</si>
  <si>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</si>
  <si>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</si>
  <si>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</si>
  <si>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</si>
  <si>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</si>
  <si>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</si>
  <si>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</si>
  <si>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</si>
  <si>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</si>
  <si>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</si>
  <si>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</si>
  <si>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</si>
  <si>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</si>
  <si>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</si>
  <si>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</si>
  <si>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</si>
  <si>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</si>
  <si>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</si>
  <si>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</si>
  <si>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</si>
  <si>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</si>
  <si>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</si>
  <si>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</si>
  <si>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</si>
  <si>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</si>
  <si>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</si>
  <si>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</si>
  <si>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</si>
  <si>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</si>
  <si>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</si>
  <si>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</si>
  <si>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</si>
  <si>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</si>
  <si>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</si>
  <si>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</si>
  <si>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</si>
  <si>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</si>
  <si>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</si>
  <si>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</si>
  <si>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</si>
  <si>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</si>
  <si>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</si>
  <si>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</si>
  <si>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</si>
  <si>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</si>
  <si>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</si>
  <si>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</si>
  <si>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</si>
  <si>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</si>
  <si>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</si>
  <si>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</si>
  <si>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</si>
  <si>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</si>
  <si>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</si>
  <si>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</si>
  <si>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</si>
  <si>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</si>
  <si>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</si>
  <si>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</si>
  <si>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</si>
  <si>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</si>
  <si>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</si>
  <si>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</si>
  <si>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</si>
  <si>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</si>
  <si>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</si>
  <si>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</si>
  <si>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</si>
  <si>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</si>
  <si>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</si>
  <si>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</si>
  <si>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</si>
  <si>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</si>
  <si>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</si>
  <si>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</si>
  <si>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</si>
  <si>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</si>
  <si>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</si>
  <si>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</si>
  <si>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</si>
  <si>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</si>
  <si>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</si>
  <si>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</si>
  <si>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</si>
  <si>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</si>
  <si>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</si>
  <si>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</si>
  <si>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</si>
  <si>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</si>
  <si>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</si>
  <si>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</si>
  <si>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</si>
  <si>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</si>
  <si>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</si>
  <si>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</si>
  <si>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</si>
  <si>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</si>
  <si>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</si>
  <si>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</si>
  <si>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</si>
  <si>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</si>
  <si>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</si>
  <si>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</si>
  <si>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</si>
  <si>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</si>
  <si>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</si>
  <si>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</si>
  <si>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</si>
  <si>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</si>
  <si>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</si>
  <si>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</si>
  <si>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</si>
  <si>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</si>
  <si>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</si>
  <si>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</si>
  <si>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</si>
  <si>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</si>
  <si>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</si>
  <si>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</si>
  <si>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</si>
  <si>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</si>
  <si>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</si>
  <si>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</si>
  <si>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</si>
  <si>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</si>
  <si>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</si>
  <si>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</si>
  <si>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</si>
  <si>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</si>
  <si>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</si>
  <si>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</si>
  <si>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</si>
  <si>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</si>
  <si>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</si>
  <si>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</si>
  <si>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</si>
  <si>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</si>
  <si>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</si>
  <si>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</si>
  <si>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</si>
  <si>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</si>
  <si>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</si>
  <si>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</si>
  <si>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</si>
  <si>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</si>
  <si>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</si>
  <si>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</si>
  <si>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</si>
  <si>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</si>
  <si>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</si>
  <si>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</si>
  <si>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</si>
  <si>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</si>
  <si>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</si>
  <si>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</si>
  <si>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</si>
  <si>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</si>
  <si>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</si>
  <si>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</si>
  <si>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</si>
  <si>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</si>
  <si>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</si>
  <si>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</si>
  <si>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</si>
  <si>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</si>
  <si>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</si>
  <si>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</si>
  <si>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</si>
  <si>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</si>
  <si>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</si>
  <si>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</si>
  <si>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</si>
  <si>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</si>
  <si>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</si>
  <si>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</si>
  <si>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</si>
  <si>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</si>
  <si>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</si>
  <si>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</si>
  <si>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</si>
  <si>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</si>
  <si>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</si>
  <si>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</si>
  <si>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</si>
  <si>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</si>
  <si>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</si>
  <si>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</si>
  <si>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</si>
  <si>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</si>
  <si>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</si>
  <si>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</si>
  <si>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</si>
  <si>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</si>
  <si>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</si>
  <si>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</si>
  <si>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</si>
  <si>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</si>
  <si>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</si>
  <si>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</si>
  <si>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</si>
  <si>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</si>
  <si>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</si>
  <si>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</si>
  <si>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</si>
  <si>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</si>
  <si>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</si>
  <si>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</si>
  <si>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</si>
  <si>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</si>
  <si>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</si>
  <si>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</si>
  <si>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</si>
  <si>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</si>
  <si>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</si>
  <si>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</si>
  <si>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</si>
  <si>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</si>
  <si>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</si>
  <si>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</si>
  <si>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</si>
  <si>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</si>
  <si>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</si>
  <si>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</si>
  <si>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</si>
  <si>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</si>
  <si>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</si>
  <si>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</si>
  <si>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</si>
  <si>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</si>
  <si>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</si>
  <si>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</si>
  <si>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</si>
  <si>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</si>
  <si>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</si>
  <si>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</si>
  <si>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</si>
  <si>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</si>
  <si>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</si>
  <si>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</si>
  <si>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</si>
  <si>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</si>
  <si>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</si>
  <si>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</si>
  <si>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</si>
  <si>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</si>
  <si>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</si>
  <si>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</si>
  <si>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</si>
  <si>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</si>
  <si>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</si>
  <si>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</si>
  <si>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</si>
  <si>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</si>
  <si>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</si>
  <si>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</si>
  <si>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</si>
  <si>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</si>
  <si>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</si>
  <si>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</si>
  <si>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</si>
  <si>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</si>
  <si>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</si>
  <si>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</si>
  <si>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</si>
  <si>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</si>
  <si>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</si>
  <si>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</si>
  <si>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</si>
  <si>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</si>
  <si>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</si>
  <si>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</si>
  <si>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</si>
  <si>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</si>
  <si>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</si>
  <si>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</si>
  <si>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</si>
  <si>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</si>
  <si>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</si>
  <si>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</si>
  <si>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</si>
  <si>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</si>
  <si>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</si>
  <si>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</si>
  <si>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</si>
  <si>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</si>
  <si>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</si>
  <si>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</si>
  <si>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</si>
  <si>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</si>
  <si>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</si>
  <si>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</si>
  <si>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</si>
  <si>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</si>
  <si>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</si>
  <si>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</si>
  <si>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</si>
  <si>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</si>
  <si>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</si>
  <si>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</si>
  <si>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</si>
  <si>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</si>
  <si>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</si>
  <si>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</si>
  <si>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</si>
  <si>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</si>
  <si>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</si>
  <si>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</si>
  <si>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</si>
  <si>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</si>
  <si>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</si>
  <si>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</si>
  <si>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</si>
  <si>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</si>
  <si>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</si>
  <si>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</si>
  <si>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</si>
  <si>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</si>
  <si>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</si>
  <si>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</si>
  <si>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</si>
  <si>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</si>
  <si>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</si>
  <si>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</si>
  <si>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</si>
  <si>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</si>
  <si>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</si>
  <si>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</si>
  <si>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</si>
  <si>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</si>
  <si>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</si>
  <si>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</si>
  <si>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</si>
  <si>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</si>
  <si>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</si>
  <si>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</si>
  <si>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</si>
  <si>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</si>
  <si>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</si>
  <si>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</si>
  <si>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</si>
  <si>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</si>
  <si>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</si>
  <si>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</si>
  <si>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</si>
  <si>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</si>
  <si>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</si>
  <si>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</si>
  <si>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</si>
  <si>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</si>
  <si>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</si>
  <si>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</si>
  <si>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</si>
  <si>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</si>
  <si>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</si>
  <si>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</si>
  <si>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</si>
  <si>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</si>
  <si>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</si>
  <si>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</si>
  <si>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</si>
  <si>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</si>
  <si>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</si>
  <si>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</si>
  <si>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</si>
  <si>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</si>
  <si>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</si>
  <si>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</si>
  <si>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</si>
  <si>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</si>
  <si>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</si>
  <si>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</si>
  <si>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</si>
  <si>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</si>
  <si>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</si>
  <si>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</si>
  <si>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</si>
  <si>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</si>
  <si>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</si>
  <si>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</si>
  <si>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</si>
  <si>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</si>
  <si>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</si>
  <si>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</si>
  <si>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</si>
  <si>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</si>
  <si>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</si>
  <si>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</si>
  <si>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</si>
  <si>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</si>
  <si>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</si>
  <si>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</si>
  <si>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</si>
  <si>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</si>
  <si>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</si>
  <si>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</si>
  <si>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</si>
  <si>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</si>
  <si>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</si>
  <si>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</si>
  <si>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</si>
  <si>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</si>
  <si>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</si>
  <si>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</si>
  <si>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</si>
  <si>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</si>
  <si>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</si>
  <si>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</si>
  <si>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</si>
  <si>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</si>
  <si>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</si>
  <si>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</si>
  <si>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</si>
  <si>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</si>
  <si>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</si>
  <si>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</si>
  <si>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</si>
  <si>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</si>
  <si>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</si>
  <si>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</si>
  <si>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</si>
  <si>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</si>
  <si>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</si>
  <si>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</si>
  <si>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</si>
  <si>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</si>
  <si>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</si>
  <si>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</si>
  <si>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</si>
  <si>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</si>
  <si>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</si>
  <si>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</si>
  <si>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</si>
  <si>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</si>
  <si>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</si>
  <si>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</si>
  <si>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</si>
  <si>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</si>
  <si>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</si>
  <si>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</si>
  <si>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</si>
  <si>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</si>
  <si>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</si>
  <si>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</si>
  <si>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</si>
  <si>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</si>
  <si>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</si>
  <si>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</si>
  <si>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</si>
  <si>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</si>
  <si>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</si>
  <si>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</si>
  <si>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</si>
  <si>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</si>
  <si>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</si>
  <si>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</si>
  <si>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</si>
  <si>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</si>
  <si>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</si>
  <si>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</si>
  <si>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</si>
  <si>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</si>
  <si>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</si>
  <si>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</si>
  <si>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</si>
  <si>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</si>
  <si>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</si>
  <si>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</si>
  <si>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</si>
  <si>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</si>
  <si>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</si>
  <si>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</si>
  <si>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</si>
  <si>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</si>
  <si>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</si>
  <si>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</si>
  <si>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</si>
  <si>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</si>
  <si>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</si>
  <si>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</si>
  <si>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</si>
  <si>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</si>
  <si>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</si>
  <si>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</si>
  <si>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</si>
  <si>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</si>
  <si>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</si>
  <si>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</si>
  <si>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</si>
  <si>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</si>
  <si>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</si>
  <si>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</si>
  <si>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</si>
  <si>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</si>
  <si>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</si>
  <si>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</si>
  <si>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</si>
  <si>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</si>
  <si>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</si>
  <si>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</si>
  <si>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</si>
  <si>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</si>
  <si>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</si>
  <si>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</si>
  <si>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</si>
  <si>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</si>
  <si>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</si>
  <si>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</si>
  <si>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</si>
  <si>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</si>
  <si>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</si>
  <si>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</si>
  <si>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</si>
  <si>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</si>
  <si>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</si>
  <si>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</si>
  <si>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</si>
  <si>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</si>
  <si>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</si>
  <si>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</si>
  <si>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</si>
  <si>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</si>
  <si>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</si>
  <si>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</si>
  <si>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</si>
  <si>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</si>
  <si>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</si>
  <si>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</si>
  <si>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</si>
  <si>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</si>
  <si>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</si>
  <si>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</si>
  <si>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</si>
  <si>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</si>
  <si>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</si>
  <si>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</si>
  <si>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</si>
  <si>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</si>
  <si>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</si>
  <si>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</si>
  <si>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</si>
  <si>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</si>
  <si>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</si>
  <si>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</si>
  <si>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</si>
  <si>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</si>
  <si>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</si>
  <si>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</si>
  <si>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</si>
  <si>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</si>
  <si>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</si>
  <si>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</si>
  <si>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</si>
  <si>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</si>
  <si>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</si>
  <si>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</si>
  <si>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</si>
  <si>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</si>
  <si>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</si>
  <si>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</si>
  <si>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</si>
  <si>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</si>
  <si>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</si>
  <si>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</si>
  <si>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</si>
  <si>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</si>
  <si>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</si>
  <si>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</si>
  <si>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</si>
  <si>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</si>
  <si>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</si>
  <si>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</si>
  <si>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</si>
  <si>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</si>
  <si>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</si>
  <si>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</si>
  <si>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</si>
  <si>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</si>
  <si>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</si>
  <si>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</si>
  <si>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</si>
  <si>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</si>
  <si>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</si>
  <si>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</si>
  <si>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</si>
  <si>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</si>
  <si>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</si>
  <si>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</si>
  <si>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</si>
  <si>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</si>
  <si>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</si>
  <si>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</si>
  <si>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</si>
  <si>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</si>
  <si>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</si>
  <si>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</si>
  <si>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</si>
  <si>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</si>
  <si>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</si>
  <si>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</si>
  <si>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</si>
  <si>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</si>
  <si>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</si>
  <si>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</si>
  <si>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</si>
  <si>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</si>
  <si>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</si>
  <si>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</si>
  <si>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</si>
  <si>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</si>
  <si>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</si>
  <si>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</si>
  <si>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</si>
  <si>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</si>
  <si>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</si>
  <si>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</si>
  <si>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</si>
  <si>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</si>
  <si>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</si>
  <si>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</si>
  <si>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</si>
  <si>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</si>
  <si>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</si>
  <si>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</si>
  <si>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</si>
  <si>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</si>
  <si>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</si>
  <si>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</si>
  <si>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</si>
  <si>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</si>
  <si>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</si>
  <si>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</si>
  <si>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</si>
  <si>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</si>
  <si>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</si>
  <si>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</si>
  <si>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</si>
  <si>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</si>
  <si>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</si>
  <si>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</si>
  <si>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</si>
  <si>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</si>
  <si>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</si>
  <si>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</si>
  <si>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</si>
  <si>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</si>
  <si>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</si>
  <si>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</si>
  <si>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</si>
  <si>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</si>
  <si>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</si>
  <si>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</si>
  <si>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</si>
  <si>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</si>
  <si>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</si>
  <si>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</si>
  <si>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</si>
  <si>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</si>
  <si>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</si>
  <si>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</si>
  <si>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</si>
  <si>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</si>
  <si>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</si>
  <si>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</si>
  <si>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</si>
  <si>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</si>
  <si>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</si>
  <si>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</si>
  <si>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</si>
  <si>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</si>
  <si>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</si>
  <si>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</si>
  <si>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</si>
  <si>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</si>
  <si>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</si>
  <si>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</si>
  <si>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</si>
  <si>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</si>
  <si>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</si>
  <si>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</si>
  <si>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</si>
  <si>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</si>
  <si>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</si>
  <si>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</si>
  <si>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</si>
  <si>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</si>
  <si>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</si>
  <si>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</si>
  <si>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</si>
  <si>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</si>
  <si>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</si>
  <si>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</si>
  <si>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</si>
  <si>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</si>
  <si>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</si>
  <si>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</si>
  <si>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</si>
  <si>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</si>
  <si>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</si>
  <si>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</si>
  <si>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</si>
  <si>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</si>
  <si>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</si>
  <si>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</si>
  <si>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</si>
  <si>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</si>
  <si>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</si>
  <si>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</si>
  <si>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</si>
  <si>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</si>
  <si>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</si>
  <si>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</si>
  <si>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</si>
  <si>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</si>
  <si>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</si>
  <si>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</si>
  <si>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</si>
  <si>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</si>
  <si>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</si>
  <si>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</si>
  <si>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</si>
  <si>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</si>
  <si>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</si>
  <si>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</si>
  <si>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</si>
  <si>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</si>
  <si>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</si>
  <si>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</si>
  <si>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</si>
  <si>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</si>
  <si>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</si>
  <si>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</si>
  <si>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</si>
  <si>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</si>
  <si>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</si>
  <si>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</si>
  <si>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</si>
  <si>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</si>
  <si>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</si>
  <si>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</si>
  <si>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</si>
  <si>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</si>
  <si>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</si>
  <si>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</si>
  <si>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</si>
  <si>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</si>
  <si>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</si>
  <si>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</si>
  <si>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</si>
  <si>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</si>
  <si>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</si>
  <si>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</si>
  <si>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</si>
  <si>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</si>
  <si>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</si>
  <si>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</si>
  <si>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</si>
  <si>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</si>
  <si>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</si>
  <si>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</si>
  <si>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</si>
  <si>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</si>
  <si>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</si>
  <si>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</si>
  <si>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</si>
  <si>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</si>
  <si>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</si>
  <si>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</si>
  <si>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</si>
  <si>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</si>
  <si>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</si>
  <si>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</si>
  <si>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</si>
  <si>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</si>
  <si>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</si>
  <si>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</si>
  <si>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</si>
  <si>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</si>
  <si>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</si>
  <si>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</si>
  <si>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</si>
  <si>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</si>
  <si>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</si>
  <si>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</si>
  <si>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</si>
  <si>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</si>
  <si>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</si>
  <si>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</si>
  <si>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</si>
  <si>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</si>
  <si>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</si>
  <si>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</si>
  <si>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</si>
  <si>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</si>
  <si>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</si>
  <si>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</si>
  <si>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</si>
  <si>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</si>
  <si>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</si>
  <si>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</si>
  <si>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</si>
  <si>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</si>
  <si>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</si>
  <si>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</si>
  <si>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</si>
  <si>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</si>
  <si>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</si>
  <si>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</si>
  <si>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</si>
  <si>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</si>
  <si>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</si>
  <si>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</si>
  <si>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</si>
  <si>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</si>
  <si>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</si>
  <si>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</si>
  <si>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</si>
  <si>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</si>
  <si>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</si>
  <si>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</si>
  <si>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</si>
  <si>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</si>
  <si>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</si>
  <si>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</si>
  <si>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</si>
  <si>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</si>
  <si>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</si>
  <si>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</si>
  <si>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</si>
  <si>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</si>
  <si>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</si>
  <si>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</si>
  <si>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</si>
  <si>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</si>
  <si>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</si>
  <si>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</si>
  <si>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</si>
  <si>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</si>
  <si>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</si>
  <si>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</si>
  <si>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</si>
  <si>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</si>
  <si>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</si>
  <si>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</si>
  <si>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</si>
  <si>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</si>
  <si>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</si>
  <si>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</si>
  <si>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</si>
  <si>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</si>
  <si>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</si>
  <si>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</si>
  <si>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</si>
  <si>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</si>
  <si>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</si>
  <si>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</si>
  <si>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</si>
  <si>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</si>
  <si>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</si>
  <si>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</si>
  <si>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</si>
  <si>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</si>
  <si>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</si>
  <si>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</si>
  <si>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</si>
  <si>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</si>
  <si>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</si>
  <si>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</si>
  <si>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</si>
  <si>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</si>
  <si>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</si>
  <si>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</si>
  <si>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</si>
  <si>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</si>
  <si>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</si>
  <si>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</si>
  <si>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</si>
  <si>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</si>
  <si>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</si>
  <si>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</si>
  <si>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</si>
  <si>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</si>
  <si>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</si>
  <si>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</si>
  <si>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</si>
  <si>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</si>
  <si>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</si>
  <si>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</si>
  <si>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</si>
  <si>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</si>
  <si>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</si>
  <si>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</si>
  <si>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</si>
  <si>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</si>
  <si>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</si>
  <si>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</si>
  <si>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</si>
  <si>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</si>
  <si>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</si>
  <si>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</si>
  <si>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</si>
  <si>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</si>
  <si>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</si>
  <si>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</si>
  <si>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</si>
  <si>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</si>
  <si>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</si>
  <si>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</si>
  <si>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</si>
  <si>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</si>
  <si>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</si>
  <si>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</si>
  <si>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</si>
  <si>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</si>
  <si>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</si>
  <si>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</si>
  <si>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</si>
  <si>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</si>
  <si>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</si>
  <si>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</si>
  <si>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</si>
  <si>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</si>
  <si>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</si>
  <si>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</si>
  <si>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</si>
  <si>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</si>
  <si>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</si>
  <si>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</si>
  <si>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</si>
  <si>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</si>
  <si>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</si>
  <si>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</si>
  <si>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</si>
  <si>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</si>
  <si>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</si>
  <si>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</si>
  <si>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</si>
  <si>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</si>
  <si>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</si>
  <si>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</si>
  <si>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</si>
  <si>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</si>
  <si>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</si>
  <si>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</si>
  <si>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</si>
  <si>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</si>
  <si>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</si>
  <si>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</si>
  <si>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</si>
  <si>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</si>
  <si>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</si>
  <si>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</si>
  <si>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</si>
  <si>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</si>
  <si>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</si>
  <si>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</si>
  <si>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</si>
  <si>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</si>
  <si>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</si>
  <si>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</si>
  <si>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</si>
  <si>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</si>
  <si>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</si>
  <si>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</si>
  <si>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</si>
  <si>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</si>
  <si>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</si>
  <si>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</si>
  <si>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</si>
  <si>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</si>
  <si>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</si>
  <si>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</si>
  <si>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</si>
  <si>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</si>
  <si>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</si>
  <si>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</si>
  <si>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</si>
  <si>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</si>
  <si>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</si>
  <si>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</si>
  <si>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</si>
  <si>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</si>
  <si>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</si>
  <si>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</si>
  <si>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</si>
  <si>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</si>
  <si>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</si>
  <si>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</si>
  <si>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</si>
  <si>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</si>
  <si>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</si>
  <si>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</si>
  <si>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</si>
  <si>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</si>
  <si>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</si>
  <si>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</si>
  <si>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</si>
  <si>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</si>
  <si>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</si>
  <si>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</si>
  <si>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</si>
  <si>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</si>
  <si>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</si>
  <si>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</si>
  <si>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</si>
  <si>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</si>
  <si>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</si>
  <si>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</si>
  <si>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</si>
  <si>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</si>
  <si>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</si>
  <si>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</si>
  <si>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</si>
  <si>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</si>
  <si>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</si>
  <si>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</si>
  <si>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</si>
  <si>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</si>
  <si>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</si>
  <si>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</si>
  <si>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</si>
  <si>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</si>
  <si>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</si>
  <si>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</si>
  <si>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</si>
  <si>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</si>
  <si>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</si>
  <si>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</si>
  <si>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</si>
  <si>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</si>
  <si>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</si>
  <si>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</si>
  <si>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</si>
  <si>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</si>
  <si>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</si>
  <si>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</si>
  <si>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</si>
  <si>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</si>
  <si>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</si>
  <si>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</si>
  <si>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</si>
  <si>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</si>
  <si>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</si>
  <si>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</si>
  <si>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</si>
  <si>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</si>
  <si>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</si>
  <si>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</si>
  <si>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</si>
  <si>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</si>
  <si>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</si>
  <si>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</si>
  <si>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</si>
  <si>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</si>
  <si>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</si>
  <si>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</si>
  <si>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</si>
  <si>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</si>
  <si>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</si>
  <si>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</si>
  <si>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</si>
  <si>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</si>
  <si>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</si>
  <si>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</si>
  <si>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</si>
  <si>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</si>
  <si>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</si>
  <si>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</si>
  <si>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</si>
  <si>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</si>
  <si>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</si>
  <si>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</si>
  <si>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</si>
  <si>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</si>
  <si>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</si>
  <si>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</si>
  <si>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</si>
  <si>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</si>
  <si>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</si>
  <si>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</si>
  <si>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</si>
  <si>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</si>
  <si>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</si>
  <si>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</si>
  <si>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</si>
  <si>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</si>
  <si>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</si>
  <si>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</si>
  <si>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</si>
  <si>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</si>
  <si>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</si>
  <si>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</si>
  <si>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</si>
  <si>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</si>
  <si>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</si>
  <si>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</si>
  <si>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</si>
  <si>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</si>
  <si>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</si>
  <si>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</si>
  <si>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</si>
  <si>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</si>
  <si>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</si>
  <si>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</si>
  <si>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</si>
  <si>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</si>
  <si>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</si>
  <si>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</si>
  <si>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</si>
  <si>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</si>
  <si>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</si>
  <si>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</si>
  <si>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</si>
  <si>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</si>
  <si>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</si>
  <si>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</si>
  <si>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</si>
  <si>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</si>
  <si>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</si>
  <si>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</si>
  <si>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</si>
  <si>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</si>
  <si>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</si>
  <si>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</si>
  <si>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</si>
  <si>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</si>
  <si>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</si>
  <si>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</si>
  <si>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</si>
  <si>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</si>
  <si>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</si>
  <si>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</si>
  <si>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</si>
  <si>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</si>
  <si>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</si>
  <si>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</si>
  <si>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</si>
  <si>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</si>
  <si>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</si>
  <si>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</si>
  <si>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</si>
  <si>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</si>
  <si>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</si>
  <si>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</si>
  <si>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</si>
  <si>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</si>
  <si>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</si>
  <si>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</si>
  <si>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</si>
  <si>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</si>
  <si>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</si>
  <si>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</si>
  <si>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</si>
  <si>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</si>
  <si>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</si>
  <si>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</si>
  <si>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</si>
  <si>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</si>
  <si>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</si>
  <si>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</si>
  <si>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</si>
  <si>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</si>
  <si>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</si>
  <si>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</si>
  <si>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</si>
  <si>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</si>
  <si>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</si>
  <si>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</si>
  <si>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</si>
  <si>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</si>
  <si>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</si>
  <si>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</si>
  <si>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</si>
  <si>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</si>
  <si>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</si>
  <si>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</si>
  <si>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</si>
  <si>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</si>
  <si>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</si>
  <si>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</si>
  <si>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</si>
  <si>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</si>
  <si>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</si>
  <si>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</si>
  <si>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</si>
  <si>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</si>
  <si>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</si>
  <si>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</si>
  <si>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</si>
  <si>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</si>
  <si>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</si>
  <si>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</si>
  <si>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</si>
  <si>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</si>
  <si>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</si>
  <si>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</si>
  <si>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</si>
  <si>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</si>
  <si>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</si>
  <si>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</si>
  <si>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</si>
  <si>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</si>
  <si>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</si>
  <si>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</si>
  <si>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</si>
  <si>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</si>
  <si>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</si>
  <si>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</si>
  <si>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</si>
  <si>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</si>
  <si>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</si>
  <si>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</si>
  <si>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</si>
  <si>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</si>
  <si>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</si>
  <si>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</si>
  <si>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</si>
  <si>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</si>
  <si>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</si>
  <si>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</si>
  <si>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</si>
  <si>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</si>
  <si>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</si>
  <si>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</si>
  <si>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</si>
  <si>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</si>
  <si>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</si>
  <si>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</si>
  <si>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</si>
  <si>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</si>
  <si>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</si>
  <si>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</si>
  <si>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</si>
  <si>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</si>
  <si>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</si>
  <si>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</si>
  <si>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</si>
  <si>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</si>
  <si>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</si>
  <si>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</si>
  <si>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</si>
  <si>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</si>
  <si>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</si>
  <si>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</si>
  <si>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</si>
  <si>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</si>
  <si>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</si>
  <si>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</si>
  <si>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</si>
  <si>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</si>
  <si>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</si>
  <si>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</si>
  <si>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</si>
  <si>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</si>
  <si>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</si>
  <si>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</si>
  <si>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</si>
  <si>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</si>
  <si>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</si>
  <si>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</si>
  <si>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</si>
  <si>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</si>
  <si>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</si>
  <si>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</si>
  <si>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</si>
  <si>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</si>
  <si>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</si>
  <si>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</si>
  <si>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</si>
  <si>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</si>
  <si>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</si>
  <si>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</si>
  <si>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</si>
  <si>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</si>
  <si>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</si>
  <si>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</si>
  <si>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</si>
  <si>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</si>
  <si>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</si>
  <si>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</si>
  <si>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</si>
  <si>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</si>
  <si>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</si>
  <si>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</si>
  <si>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</si>
  <si>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</si>
  <si>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</si>
  <si>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</si>
  <si>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</si>
  <si>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</si>
  <si>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</si>
  <si>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</si>
  <si>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</si>
  <si>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</si>
  <si>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</si>
  <si>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</si>
  <si>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</si>
  <si>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</si>
  <si>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</si>
  <si>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</si>
  <si>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</si>
  <si>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</si>
  <si>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</si>
  <si>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</si>
  <si>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</si>
  <si>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</si>
  <si>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</si>
  <si>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</si>
  <si>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</si>
  <si>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</si>
  <si>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</si>
  <si>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</si>
  <si>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</si>
  <si>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</si>
  <si>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</si>
  <si>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</si>
  <si>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</si>
  <si>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</si>
  <si>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</si>
  <si>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</si>
  <si>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</si>
  <si>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</si>
  <si>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</si>
  <si>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</si>
  <si>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</si>
  <si>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</si>
  <si>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</si>
  <si>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</si>
  <si>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</si>
  <si>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</si>
  <si>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</si>
  <si>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</si>
  <si>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</si>
  <si>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</si>
  <si>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</si>
  <si>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</si>
  <si>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</si>
  <si>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</si>
  <si>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</si>
  <si>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</si>
  <si>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</si>
  <si>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</si>
  <si>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</si>
  <si>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</si>
  <si>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</si>
  <si>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</si>
  <si>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</si>
  <si>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</si>
  <si>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</si>
  <si>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</si>
  <si>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</si>
  <si>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</si>
  <si>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</si>
  <si>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</si>
  <si>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</si>
  <si>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</si>
  <si>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</si>
  <si>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</si>
  <si>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</si>
  <si>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</si>
  <si>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</si>
  <si>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</si>
  <si>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</si>
  <si>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</si>
  <si>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</si>
  <si>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</si>
  <si>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</si>
  <si>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</si>
  <si>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</si>
  <si>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</si>
  <si>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</si>
  <si>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</si>
  <si>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</si>
  <si>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</si>
  <si>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</si>
  <si>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</si>
  <si>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</si>
  <si>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</si>
  <si>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</si>
  <si>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</si>
  <si>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</si>
  <si>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</si>
  <si>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</si>
  <si>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</si>
  <si>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</si>
  <si>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</si>
  <si>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</si>
  <si>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</si>
  <si>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</si>
  <si>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</si>
  <si>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</si>
  <si>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</si>
  <si>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</si>
  <si>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</si>
  <si>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</si>
  <si>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</si>
  <si>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</si>
  <si>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</si>
  <si>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</si>
  <si>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</si>
  <si>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</si>
  <si>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</si>
  <si>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</si>
  <si>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</si>
  <si>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</si>
  <si>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</si>
  <si>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</si>
  <si>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</si>
  <si>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</si>
  <si>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</si>
  <si>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</si>
  <si>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</si>
  <si>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</si>
  <si>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</si>
  <si>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</si>
  <si>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</si>
  <si>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</si>
  <si>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</si>
  <si>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</si>
  <si>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</si>
  <si>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</si>
  <si>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</si>
  <si>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</si>
  <si>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</si>
  <si>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</si>
  <si>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</si>
  <si>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</si>
  <si>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</si>
  <si>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</si>
  <si>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</si>
  <si>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</si>
  <si>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</si>
  <si>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</si>
  <si>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</si>
  <si>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</si>
  <si>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</si>
  <si>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</si>
  <si>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</si>
  <si>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</si>
  <si>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</si>
  <si>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</si>
  <si>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</si>
  <si>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</si>
  <si>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</si>
  <si>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</si>
  <si>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</si>
  <si>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</si>
  <si>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</si>
  <si>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</si>
  <si>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</si>
  <si>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</si>
  <si>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</si>
  <si>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</si>
  <si>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</si>
  <si>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</si>
  <si>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</si>
  <si>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</si>
  <si>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</si>
  <si>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</si>
  <si>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</si>
  <si>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</si>
  <si>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</si>
  <si>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</si>
  <si>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</si>
  <si>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</si>
  <si>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</si>
  <si>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</si>
  <si>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</si>
  <si>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</si>
  <si>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</si>
  <si>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</si>
  <si>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</si>
  <si>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</si>
  <si>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</si>
  <si>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</si>
  <si>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</si>
  <si>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</si>
  <si>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</si>
  <si>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</si>
  <si>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</si>
  <si>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</si>
  <si>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</si>
  <si>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</si>
  <si>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</si>
  <si>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</si>
  <si>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</si>
  <si>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</si>
  <si>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</si>
  <si>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</si>
  <si>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</si>
  <si>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</si>
  <si>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</si>
  <si>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</si>
  <si>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</si>
  <si>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</si>
  <si>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</si>
  <si>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</si>
  <si>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</si>
  <si>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</si>
  <si>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</si>
  <si>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</si>
  <si>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</si>
  <si>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</si>
  <si>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</si>
  <si>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</si>
  <si>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</si>
  <si>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</si>
  <si>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</si>
  <si>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</si>
  <si>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</si>
  <si>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</si>
  <si>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</si>
  <si>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</si>
  <si>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</si>
  <si>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</si>
  <si>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</si>
  <si>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</si>
  <si>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</si>
  <si>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</si>
  <si>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</si>
  <si>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</si>
  <si>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</si>
  <si>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</si>
  <si>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</si>
  <si>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</si>
  <si>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</si>
  <si>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</si>
  <si>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</si>
  <si>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</si>
  <si>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</si>
  <si>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</si>
  <si>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</si>
  <si>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</si>
  <si>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</si>
  <si>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</si>
  <si>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</si>
  <si>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</si>
  <si>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</si>
  <si>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</si>
  <si>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</si>
  <si>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</si>
  <si>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</si>
  <si>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</si>
  <si>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</si>
  <si>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</si>
  <si>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</si>
  <si>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</si>
  <si>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</si>
  <si>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</si>
  <si>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</si>
  <si>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</si>
  <si>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</si>
  <si>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</si>
  <si>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</si>
  <si>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</si>
  <si>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</si>
  <si>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</si>
  <si>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</si>
  <si>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</si>
  <si>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</si>
  <si>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</si>
  <si>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</si>
  <si>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</si>
  <si>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</si>
  <si>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</si>
  <si>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</si>
  <si>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</si>
  <si>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</si>
  <si>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</si>
  <si>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</si>
  <si>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</si>
  <si>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</si>
  <si>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</si>
  <si>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</si>
  <si>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</si>
  <si>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</si>
  <si>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</si>
  <si>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</si>
  <si>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</si>
  <si>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</si>
  <si>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</si>
  <si>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</si>
  <si>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</si>
  <si>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</si>
  <si>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</si>
  <si>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</si>
  <si>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</si>
  <si>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</si>
  <si>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</si>
  <si>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</si>
  <si>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</si>
  <si>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</si>
  <si>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</si>
  <si>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</si>
  <si>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</si>
  <si>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</si>
  <si>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</si>
  <si>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</si>
  <si>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</si>
  <si>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</si>
  <si>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</si>
  <si>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</si>
  <si>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</si>
  <si>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</si>
  <si>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</si>
  <si>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</si>
  <si>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</si>
  <si>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</si>
  <si>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</si>
  <si>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</si>
  <si>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</si>
  <si>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</si>
  <si>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</si>
  <si>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</si>
  <si>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</si>
  <si>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</si>
  <si>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</si>
  <si>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</si>
  <si>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</si>
  <si>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</si>
  <si>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</si>
  <si>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</si>
  <si>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</si>
  <si>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</si>
  <si>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</si>
  <si>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</si>
  <si>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</si>
  <si>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</si>
  <si>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</si>
  <si>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</si>
  <si>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</si>
  <si>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</si>
  <si>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</si>
  <si>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</si>
  <si>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</si>
  <si>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</si>
  <si>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</si>
  <si>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</si>
  <si>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</si>
  <si>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</si>
  <si>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</si>
  <si>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</si>
  <si>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</si>
  <si>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</si>
  <si>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</si>
  <si>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</si>
  <si>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</si>
  <si>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</si>
  <si>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</si>
  <si>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</si>
  <si>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</si>
  <si>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</si>
  <si>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</si>
  <si>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</si>
  <si>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</si>
  <si>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</si>
  <si>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</si>
  <si>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</si>
  <si>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</si>
  <si>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</si>
  <si>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</si>
  <si>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</si>
  <si>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</si>
  <si>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</si>
  <si>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</si>
  <si>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</si>
  <si>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</si>
  <si>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</si>
  <si>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</si>
  <si>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</si>
  <si>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</si>
  <si>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</si>
  <si>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</si>
  <si>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</si>
  <si>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</si>
  <si>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</si>
  <si>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</si>
  <si>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</si>
  <si>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</si>
  <si>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</si>
  <si>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</si>
  <si>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</si>
  <si>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</si>
  <si>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</si>
  <si>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</si>
  <si>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</si>
  <si>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</si>
  <si>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</si>
  <si>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</si>
  <si>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</si>
  <si>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</si>
  <si>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</si>
  <si>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</si>
  <si>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</si>
  <si>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</si>
  <si>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</si>
  <si>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</si>
  <si>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</si>
  <si>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</si>
  <si>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</si>
  <si>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</si>
  <si>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</si>
  <si>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</si>
  <si>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</si>
  <si>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</si>
  <si>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</si>
  <si>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</si>
  <si>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</si>
  <si>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</si>
  <si>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</si>
  <si>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</si>
  <si>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</si>
  <si>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</si>
  <si>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</si>
  <si>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</si>
  <si>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</si>
  <si>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</si>
  <si>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</si>
  <si>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</si>
  <si>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</si>
  <si>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</si>
  <si>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</si>
  <si>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</si>
  <si>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</si>
  <si>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</si>
  <si>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</si>
  <si>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</si>
  <si>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</si>
  <si>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</si>
  <si>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</si>
  <si>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</si>
  <si>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</si>
  <si>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</si>
  <si>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</si>
  <si>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</si>
  <si>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</si>
  <si>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</si>
  <si>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</si>
  <si>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</si>
  <si>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</si>
  <si>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</si>
  <si>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</si>
  <si>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</si>
  <si>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</si>
  <si>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</si>
  <si>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</si>
  <si>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</si>
  <si>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</si>
  <si>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</si>
  <si>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</si>
  <si>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</si>
  <si>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</si>
  <si>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</si>
  <si>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</si>
  <si>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</si>
  <si>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</si>
  <si>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</si>
  <si>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</si>
  <si>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</si>
  <si>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</si>
  <si>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</si>
  <si>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</si>
  <si>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</si>
  <si>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</si>
  <si>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</si>
  <si>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</si>
  <si>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</si>
  <si>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</si>
  <si>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</si>
  <si>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</si>
  <si>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</si>
  <si>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</si>
  <si>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</si>
  <si>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</si>
  <si>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</si>
  <si>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</si>
  <si>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</si>
  <si>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</si>
  <si>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</si>
  <si>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</si>
  <si>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</si>
  <si>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</si>
  <si>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</si>
  <si>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</si>
  <si>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</si>
  <si>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</si>
  <si>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</si>
  <si>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</si>
  <si>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</si>
  <si>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</si>
  <si>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</si>
  <si>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</si>
  <si>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</si>
  <si>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</si>
  <si>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</si>
  <si>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</si>
  <si>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</si>
  <si>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</si>
  <si>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</si>
  <si>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</si>
  <si>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</si>
  <si>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</si>
  <si>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</si>
  <si>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</si>
  <si>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</si>
  <si>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</si>
  <si>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</si>
  <si>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</si>
  <si>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</si>
  <si>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</si>
  <si>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</si>
  <si>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</si>
  <si>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</si>
  <si>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</si>
  <si>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</si>
  <si>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</si>
  <si>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</si>
  <si>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</si>
  <si>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</si>
  <si>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</si>
  <si>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</si>
  <si>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</si>
  <si>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</si>
  <si>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</si>
  <si>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</si>
  <si>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</si>
  <si>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</si>
  <si>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</si>
  <si>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</si>
  <si>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</si>
  <si>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</si>
  <si>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</si>
  <si>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</si>
  <si>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</si>
  <si>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</si>
  <si>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</si>
  <si>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</si>
  <si>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</si>
  <si>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</si>
  <si>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</si>
  <si>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</si>
  <si>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</si>
  <si>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</si>
  <si>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</si>
  <si>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</si>
  <si>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</si>
  <si>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</si>
  <si>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</si>
  <si>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</si>
  <si>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</si>
  <si>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</si>
  <si>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</si>
  <si>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</si>
  <si>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</si>
  <si>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</si>
  <si>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</si>
  <si>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</si>
  <si>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</si>
  <si>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</si>
  <si>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</si>
  <si>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</si>
  <si>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</si>
  <si>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</si>
  <si>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</si>
  <si>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</si>
  <si>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</si>
  <si>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</si>
  <si>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</si>
  <si>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</si>
  <si>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</si>
  <si>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</si>
  <si>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</si>
  <si>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</si>
  <si>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</si>
  <si>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</si>
  <si>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</si>
  <si>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</si>
  <si>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</si>
  <si>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</si>
  <si>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</si>
  <si>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</si>
  <si>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</si>
  <si>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</si>
  <si>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</si>
  <si>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</si>
  <si>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</si>
  <si>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</si>
  <si>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</si>
  <si>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</si>
  <si>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</si>
  <si>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</si>
  <si>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</si>
  <si>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</si>
  <si>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</si>
  <si>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</si>
  <si>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</si>
  <si>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</si>
  <si>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</si>
  <si>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</si>
  <si>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</si>
  <si>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</si>
  <si>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</si>
  <si>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</si>
  <si>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</si>
  <si>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</si>
  <si>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</si>
  <si>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</si>
  <si>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</si>
  <si>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</si>
  <si>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</si>
  <si>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</si>
  <si>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</si>
  <si>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</si>
  <si>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</si>
  <si>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</si>
  <si>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</si>
  <si>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</si>
  <si>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</si>
  <si>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</si>
  <si>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</si>
  <si>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</si>
  <si>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</si>
  <si>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</si>
  <si>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</si>
  <si>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</si>
  <si>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</si>
  <si>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</si>
  <si>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</si>
  <si>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</si>
  <si>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</si>
  <si>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</si>
  <si>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</si>
  <si>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</si>
  <si>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</si>
  <si>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</si>
  <si>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</si>
  <si>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</si>
  <si>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</si>
  <si>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</si>
  <si>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</si>
  <si>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</si>
  <si>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</si>
  <si>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</si>
  <si>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</si>
  <si>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</si>
  <si>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</si>
  <si>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</si>
  <si>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</si>
  <si>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</si>
  <si>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</si>
  <si>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</si>
  <si>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</si>
  <si>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</si>
  <si>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</si>
  <si>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</si>
  <si>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</si>
  <si>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</si>
  <si>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</si>
  <si>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</si>
  <si>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</si>
  <si>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</si>
  <si>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</si>
  <si>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</si>
  <si>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</si>
  <si>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</si>
  <si>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</si>
  <si>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</si>
  <si>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</si>
  <si>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</si>
  <si>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</si>
  <si>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</si>
  <si>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</si>
  <si>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</si>
  <si>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</si>
  <si>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</si>
  <si>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</si>
  <si>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</si>
  <si>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</si>
  <si>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</si>
  <si>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</si>
  <si>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</si>
  <si>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</si>
  <si>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</si>
  <si>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</si>
  <si>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</si>
  <si>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</si>
  <si>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</si>
  <si>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</si>
  <si>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</si>
  <si>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</si>
  <si>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</si>
  <si>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</si>
  <si>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</si>
  <si>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</si>
  <si>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</si>
  <si>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</si>
  <si>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</si>
  <si>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</si>
  <si>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</si>
  <si>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</si>
  <si>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</si>
  <si>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</si>
  <si>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</si>
  <si>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</si>
  <si>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</si>
  <si>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</si>
  <si>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</si>
  <si>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</si>
  <si>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</si>
  <si>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</si>
  <si>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</si>
  <si>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</si>
  <si>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</si>
  <si>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</si>
  <si>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</si>
  <si>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</si>
  <si>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</si>
  <si>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</si>
  <si>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</si>
  <si>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</si>
  <si>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</si>
  <si>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</si>
  <si>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</si>
  <si>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</si>
  <si>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</si>
  <si>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</si>
  <si>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</si>
  <si>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</si>
  <si>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</si>
  <si>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</si>
  <si>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</si>
  <si>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</si>
  <si>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</si>
  <si>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</si>
  <si>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</si>
  <si>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</si>
  <si>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</si>
  <si>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</si>
  <si>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</si>
  <si>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</si>
  <si>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</si>
  <si>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</si>
  <si>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</si>
  <si>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</si>
  <si>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</si>
  <si>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</si>
  <si>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</si>
  <si>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</si>
  <si>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</si>
  <si>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</si>
  <si>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</si>
  <si>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</si>
  <si>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</si>
  <si>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</si>
  <si>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</si>
  <si>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</si>
  <si>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</si>
  <si>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</si>
  <si>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</si>
  <si>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</si>
  <si>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</si>
  <si>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</si>
  <si>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</si>
  <si>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</si>
  <si>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</si>
  <si>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</si>
  <si>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</si>
  <si>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</si>
  <si>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</si>
  <si>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</si>
  <si>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</si>
  <si>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</si>
  <si>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</si>
  <si>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</si>
  <si>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</si>
  <si>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</si>
  <si>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</si>
  <si>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</si>
  <si>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</si>
  <si>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</si>
  <si>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</si>
  <si>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</si>
  <si>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</si>
  <si>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</si>
  <si>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</si>
  <si>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</si>
  <si>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</si>
  <si>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</si>
  <si>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</si>
  <si>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</si>
  <si>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</si>
  <si>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</si>
  <si>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</si>
  <si>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</si>
  <si>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</si>
  <si>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</si>
  <si>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</si>
  <si>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</si>
  <si>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</si>
  <si>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</si>
  <si>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</si>
  <si>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</si>
  <si>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</si>
  <si>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</si>
  <si>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</si>
  <si>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</si>
  <si>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</si>
  <si>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</si>
  <si>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</si>
  <si>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</si>
  <si>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</si>
  <si>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</si>
  <si>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</si>
  <si>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</si>
  <si>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</si>
  <si>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</si>
  <si>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</si>
  <si>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</si>
  <si>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</si>
  <si>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</si>
  <si>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</si>
  <si>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</si>
  <si>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</si>
  <si>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</si>
  <si>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</si>
  <si>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</si>
  <si>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</si>
  <si>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</si>
  <si>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</si>
  <si>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</si>
  <si>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</si>
  <si>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</si>
  <si>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</si>
  <si>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</si>
  <si>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</si>
  <si>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</si>
  <si>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</si>
  <si>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</si>
  <si>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</si>
  <si>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</si>
  <si>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</si>
  <si>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</si>
  <si>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</si>
  <si>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</si>
  <si>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</si>
  <si>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</si>
  <si>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</si>
  <si>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</si>
  <si>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</si>
  <si>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</si>
  <si>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</si>
  <si>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</si>
  <si>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</si>
  <si>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</si>
  <si>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</si>
  <si>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</si>
  <si>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</si>
  <si>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</si>
  <si>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</si>
  <si>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</si>
  <si>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</si>
  <si>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</si>
  <si>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</si>
  <si>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</si>
  <si>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</si>
  <si>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</si>
  <si>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</si>
  <si>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</si>
  <si>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</si>
  <si>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</si>
  <si>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</si>
  <si>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</si>
  <si>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</si>
  <si>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</si>
  <si>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</si>
  <si>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</si>
  <si>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</si>
  <si>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</si>
  <si>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</si>
  <si>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</si>
  <si>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</si>
  <si>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</si>
  <si>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</si>
  <si>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</si>
  <si>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</si>
  <si>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</si>
  <si>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</si>
  <si>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</si>
  <si>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</si>
  <si>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</si>
  <si>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</si>
  <si>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</si>
  <si>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</si>
  <si>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</si>
  <si>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</si>
  <si>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</si>
  <si>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</si>
  <si>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</si>
  <si>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</si>
  <si>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</si>
  <si>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</si>
  <si>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</si>
  <si>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</si>
  <si>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</si>
  <si>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</si>
  <si>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</si>
  <si>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</si>
  <si>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</si>
  <si>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</si>
  <si>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</si>
  <si>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</si>
  <si>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</si>
  <si>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</si>
  <si>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</si>
  <si>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</si>
  <si>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</si>
  <si>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</si>
  <si>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</si>
  <si>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</si>
  <si>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</si>
  <si>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</si>
  <si>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</si>
  <si>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</si>
  <si>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</si>
  <si>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</si>
  <si>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</si>
  <si>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</si>
  <si>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</si>
  <si>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</si>
  <si>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</si>
  <si>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</si>
  <si>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</si>
  <si>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</si>
  <si>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</si>
  <si>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</si>
  <si>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</si>
  <si>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</si>
  <si>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</si>
  <si>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</si>
  <si>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</si>
  <si>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</si>
  <si>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</si>
  <si>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</si>
  <si>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</si>
  <si>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</si>
  <si>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</si>
  <si>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</si>
  <si>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</si>
  <si>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</si>
  <si>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</si>
  <si>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</si>
  <si>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</si>
  <si>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</si>
  <si>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</si>
  <si>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</si>
  <si>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</si>
  <si>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</si>
  <si>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</si>
  <si>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</si>
  <si>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</si>
  <si>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</si>
  <si>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</si>
  <si>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</si>
  <si>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</si>
  <si>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</si>
  <si>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</si>
  <si>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</si>
  <si>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</si>
  <si>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</si>
  <si>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</si>
  <si>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</si>
  <si>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</si>
  <si>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</si>
  <si>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</si>
  <si>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</si>
  <si>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</si>
  <si>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</si>
  <si>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</si>
  <si>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</si>
  <si>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</si>
  <si>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</si>
  <si>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</si>
  <si>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</si>
  <si>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</si>
  <si>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</si>
  <si>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</si>
  <si>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</si>
  <si>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</si>
  <si>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</si>
  <si>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</si>
  <si>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</si>
  <si>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</si>
  <si>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</si>
  <si>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</si>
  <si>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</si>
  <si>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</si>
  <si>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</si>
  <si>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</si>
  <si>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</si>
  <si>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</si>
  <si>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</si>
  <si>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</si>
  <si>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</si>
  <si>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</si>
  <si>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</si>
  <si>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</si>
  <si>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</si>
  <si>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</si>
  <si>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</si>
  <si>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</si>
  <si>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</si>
  <si>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</si>
  <si>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</si>
  <si>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</si>
  <si>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</si>
  <si>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</si>
  <si>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</si>
  <si>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</si>
  <si>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</si>
  <si>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</si>
  <si>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</si>
  <si>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</si>
  <si>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</si>
  <si>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</si>
  <si>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</si>
  <si>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</si>
  <si>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</si>
  <si>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</si>
  <si>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</si>
  <si>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</si>
  <si>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</si>
  <si>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</si>
  <si>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</si>
  <si>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</si>
  <si>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</si>
  <si>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</si>
  <si>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</si>
  <si>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</si>
  <si>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</si>
  <si>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</si>
  <si>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</si>
  <si>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</si>
  <si>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</si>
  <si>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</si>
  <si>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</si>
  <si>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</si>
  <si>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</si>
  <si>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</si>
  <si>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</si>
  <si>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</si>
  <si>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</si>
  <si>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</si>
  <si>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</si>
  <si>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</si>
  <si>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</si>
  <si>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</si>
  <si>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</si>
  <si>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</si>
  <si>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</si>
  <si>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</si>
  <si>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</si>
  <si>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</si>
  <si>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</si>
  <si>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</si>
  <si>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</si>
  <si>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</si>
  <si>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</si>
  <si>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</si>
  <si>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</si>
  <si>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</si>
  <si>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</si>
  <si>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</si>
  <si>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</si>
  <si>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</si>
  <si>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</si>
  <si>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</si>
  <si>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</si>
  <si>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</si>
  <si>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</si>
  <si>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</si>
  <si>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</si>
  <si>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</si>
  <si>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</si>
  <si>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</si>
  <si>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</si>
  <si>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</si>
  <si>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</si>
  <si>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</si>
  <si>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</si>
  <si>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</si>
  <si>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</si>
  <si>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</si>
  <si>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</si>
  <si>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</si>
  <si>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</si>
  <si>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</si>
  <si>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</si>
  <si>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</si>
  <si>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</si>
  <si>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</si>
  <si>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</si>
  <si>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</si>
  <si>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</si>
  <si>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</si>
  <si>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</si>
  <si>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</si>
  <si>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</si>
  <si>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</si>
  <si>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</si>
  <si>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</si>
  <si>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</si>
  <si>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</si>
  <si>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</si>
  <si>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</si>
  <si>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</si>
  <si>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</si>
  <si>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</si>
  <si>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</si>
  <si>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</si>
  <si>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</si>
  <si>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</si>
  <si>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</si>
  <si>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</si>
  <si>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</si>
  <si>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</si>
  <si>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</si>
  <si>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</si>
  <si>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</si>
  <si>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</si>
  <si>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</si>
  <si>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</si>
  <si>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</si>
  <si>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</si>
  <si>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</si>
  <si>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</si>
  <si>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</si>
  <si>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</si>
  <si>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</si>
  <si>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</si>
  <si>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</si>
  <si>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</si>
  <si>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</si>
  <si>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</si>
  <si>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</si>
  <si>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</si>
  <si>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</si>
  <si>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</si>
  <si>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</si>
  <si>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</si>
  <si>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</si>
  <si>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</si>
  <si>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</si>
  <si>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</si>
  <si>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</si>
  <si>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</si>
  <si>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</si>
  <si>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</si>
  <si>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</si>
  <si>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</si>
  <si>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</si>
  <si>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</si>
  <si>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</si>
  <si>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</si>
  <si>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</si>
  <si>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</si>
  <si>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</si>
  <si>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</si>
  <si>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</si>
  <si>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</si>
  <si>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</si>
  <si>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</si>
  <si>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</si>
  <si>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</si>
  <si>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</si>
  <si>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</si>
  <si>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</si>
  <si>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</si>
  <si>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</si>
  <si>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</si>
  <si>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</si>
  <si>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</si>
  <si>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</si>
  <si>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</si>
  <si>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</si>
  <si>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</si>
  <si>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</si>
  <si>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</si>
  <si>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</si>
  <si>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</si>
  <si>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</si>
  <si>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</si>
  <si>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</si>
  <si>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</si>
  <si>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</si>
  <si>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</si>
  <si>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</si>
  <si>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</si>
  <si>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</si>
  <si>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</si>
  <si>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</si>
  <si>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</si>
  <si>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</si>
  <si>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</si>
  <si>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</si>
  <si>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</si>
  <si>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</si>
  <si>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</si>
  <si>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</si>
  <si>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</si>
  <si>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</si>
  <si>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</si>
  <si>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</si>
  <si>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</si>
  <si>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</si>
  <si>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</si>
  <si>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</si>
  <si>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</si>
  <si>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</si>
  <si>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</si>
  <si>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</si>
  <si>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</si>
  <si>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</si>
  <si>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</si>
  <si>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</si>
  <si>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</si>
  <si>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</si>
  <si>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</si>
  <si>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</si>
  <si>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</si>
  <si>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</si>
  <si>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</si>
  <si>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</si>
  <si>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</si>
  <si>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</si>
  <si>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</si>
  <si>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</si>
  <si>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</si>
  <si>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</si>
  <si>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</si>
  <si>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</si>
  <si>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</si>
  <si>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</si>
  <si>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</si>
  <si>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</si>
  <si>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</si>
  <si>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</si>
  <si>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</si>
  <si>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</si>
  <si>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</si>
  <si>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</si>
  <si>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</si>
  <si>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</si>
  <si>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</si>
  <si>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</si>
  <si>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</si>
  <si>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</si>
  <si>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</si>
  <si>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</si>
  <si>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</si>
  <si>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</si>
  <si>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</si>
  <si>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</si>
  <si>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</si>
  <si>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</si>
  <si>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</si>
  <si>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</si>
  <si>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</si>
  <si>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</si>
  <si>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</si>
  <si>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</si>
  <si>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</si>
  <si>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</si>
  <si>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</si>
  <si>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</si>
  <si>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</si>
  <si>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</si>
  <si>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</si>
  <si>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</si>
  <si>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</si>
  <si>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</si>
  <si>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</si>
  <si>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</si>
  <si>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</si>
  <si>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</si>
  <si>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</si>
  <si>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</si>
  <si>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</si>
  <si>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</si>
  <si>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</si>
  <si>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</si>
  <si>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</si>
  <si>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</si>
  <si>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</si>
  <si>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</si>
  <si>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</si>
  <si>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</si>
  <si>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</si>
  <si>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</si>
  <si>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</si>
  <si>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</si>
  <si>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</si>
  <si>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</si>
  <si>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</si>
  <si>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</si>
  <si>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</si>
  <si>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</si>
  <si>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</si>
  <si>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</si>
  <si>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</si>
  <si>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</si>
  <si>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</si>
  <si>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</si>
  <si>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</si>
  <si>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</si>
  <si>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</si>
  <si>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</si>
  <si>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</si>
  <si>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</si>
  <si>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</si>
  <si>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</si>
  <si>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</si>
  <si>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</si>
  <si>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</si>
  <si>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</si>
  <si>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</si>
  <si>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</si>
  <si>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</si>
  <si>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</si>
  <si>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</si>
  <si>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</si>
  <si>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</si>
  <si>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</si>
  <si>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</si>
  <si>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</si>
  <si>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</si>
  <si>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</si>
  <si>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</si>
  <si>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</si>
  <si>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</si>
  <si>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</si>
  <si>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</si>
  <si>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</si>
  <si>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</si>
  <si>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</si>
  <si>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</si>
  <si>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</si>
  <si>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</si>
  <si>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</si>
  <si>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</si>
  <si>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</si>
  <si>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</si>
  <si>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</si>
  <si>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</si>
  <si>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</si>
  <si>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</si>
  <si>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</si>
  <si>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</si>
  <si>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</si>
  <si>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</si>
  <si>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</si>
  <si>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</si>
  <si>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</si>
  <si>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</si>
  <si>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</si>
  <si>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</si>
  <si>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</si>
  <si>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</si>
  <si>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</si>
  <si>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</si>
  <si>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</si>
  <si>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</si>
  <si>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</si>
  <si>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</si>
  <si>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</si>
  <si>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</si>
  <si>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</si>
  <si>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</si>
  <si>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</si>
  <si>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</si>
  <si>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</si>
  <si>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</si>
  <si>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</si>
  <si>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</si>
  <si>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</si>
  <si>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</si>
  <si>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</si>
  <si>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</si>
  <si>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</si>
  <si>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</si>
  <si>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</si>
  <si>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</si>
  <si>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</si>
  <si>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</si>
  <si>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</si>
  <si>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</si>
  <si>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</si>
  <si>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</si>
  <si>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</si>
  <si>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</si>
  <si>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</si>
  <si>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</si>
  <si>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</si>
  <si>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</si>
  <si>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</si>
  <si>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</si>
  <si>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</si>
  <si>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</si>
  <si>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</si>
  <si>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</si>
  <si>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</si>
  <si>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</si>
  <si>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</si>
  <si>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</si>
  <si>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</si>
  <si>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</si>
  <si>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</si>
  <si>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</si>
  <si>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</si>
  <si>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</si>
  <si>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</si>
  <si>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</si>
  <si>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</si>
  <si>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</si>
  <si>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</si>
  <si>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</si>
  <si>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</si>
  <si>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</si>
  <si>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</si>
  <si>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</si>
  <si>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</si>
  <si>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</si>
  <si>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</si>
  <si>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</si>
  <si>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</si>
  <si>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</si>
  <si>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</si>
  <si>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</si>
  <si>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</si>
  <si>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</si>
  <si>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</si>
  <si>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</si>
  <si>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</si>
  <si>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</si>
  <si>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</si>
  <si>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</si>
  <si>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</si>
  <si>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</si>
  <si>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</si>
  <si>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</si>
  <si>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</si>
  <si>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</si>
  <si>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</si>
  <si>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</si>
  <si>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</si>
  <si>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</si>
  <si>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</si>
  <si>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</si>
  <si>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</si>
  <si>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</si>
  <si>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</si>
  <si>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</si>
  <si>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</si>
  <si>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</si>
  <si>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</si>
  <si>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</si>
  <si>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</si>
  <si>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</si>
  <si>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</si>
  <si>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</si>
  <si>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</si>
  <si>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</si>
  <si>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</si>
  <si>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</si>
  <si>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</si>
  <si>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</si>
  <si>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</si>
  <si>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</si>
  <si>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</si>
  <si>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</si>
  <si>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</si>
  <si>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</si>
  <si>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</si>
  <si>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</si>
  <si>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</si>
  <si>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</si>
  <si>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</si>
  <si>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</si>
  <si>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</si>
  <si>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</si>
  <si>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</si>
  <si>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</si>
  <si>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</si>
  <si>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</si>
  <si>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</si>
  <si>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</si>
  <si>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</si>
  <si>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</si>
  <si>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</si>
  <si>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</si>
  <si>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</si>
  <si>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</si>
  <si>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</si>
  <si>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</si>
  <si>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</si>
  <si>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</si>
  <si>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</si>
  <si>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</si>
  <si>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</si>
  <si>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</si>
  <si>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</si>
  <si>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</si>
  <si>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</si>
  <si>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</si>
  <si>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</si>
  <si>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</si>
  <si>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</si>
  <si>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</si>
  <si>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</si>
  <si>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</si>
  <si>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</si>
  <si>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</si>
  <si>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</si>
  <si>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</si>
  <si>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</si>
  <si>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</si>
  <si>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</si>
  <si>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</si>
  <si>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</si>
  <si>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</si>
  <si>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</si>
  <si>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</si>
  <si>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</si>
  <si>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</si>
  <si>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</si>
  <si>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</si>
  <si>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</si>
  <si>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</si>
  <si>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</si>
  <si>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</si>
  <si>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</si>
  <si>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</si>
  <si>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</si>
  <si>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</si>
  <si>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</si>
  <si>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</si>
  <si>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</si>
  <si>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</si>
  <si>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</si>
  <si>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</si>
  <si>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</si>
  <si>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</si>
  <si>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</si>
  <si>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</si>
  <si>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</si>
  <si>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</si>
  <si>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</si>
  <si>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</si>
  <si>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</si>
  <si>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</si>
  <si>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</si>
  <si>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</si>
  <si>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</si>
  <si>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</si>
  <si>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</si>
  <si>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</si>
  <si>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</si>
  <si>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</si>
  <si>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</si>
  <si>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</si>
  <si>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</si>
  <si>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</si>
  <si>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</si>
  <si>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</si>
  <si>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</si>
  <si>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</si>
  <si>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</si>
  <si>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</si>
  <si>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</si>
  <si>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</si>
  <si>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</si>
  <si>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</si>
  <si>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</si>
  <si>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</si>
  <si>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</si>
  <si>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</si>
  <si>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</si>
  <si>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</si>
  <si>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</si>
  <si>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</si>
  <si>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</si>
  <si>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</si>
  <si>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</si>
  <si>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</si>
  <si>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</si>
  <si>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</si>
  <si>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</si>
  <si>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</si>
  <si>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</si>
  <si>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</si>
  <si>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</si>
  <si>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</si>
  <si>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</si>
  <si>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</si>
  <si>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</si>
  <si>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</si>
  <si>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</si>
  <si>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</si>
  <si>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</si>
  <si>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</si>
  <si>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</si>
  <si>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</si>
  <si>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</si>
  <si>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</si>
  <si>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</si>
  <si>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</si>
  <si>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</si>
  <si>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</si>
  <si>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</si>
  <si>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</si>
  <si>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</si>
  <si>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</si>
  <si>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</si>
  <si>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</si>
  <si>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</si>
  <si>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</si>
  <si>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</si>
  <si>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</si>
  <si>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</si>
  <si>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</si>
  <si>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</si>
  <si>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</si>
  <si>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</si>
  <si>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</si>
  <si>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</si>
  <si>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</si>
  <si>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</si>
  <si>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</si>
  <si>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</si>
  <si>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</si>
  <si>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</si>
  <si>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</si>
  <si>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</si>
  <si>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</si>
  <si>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</si>
  <si>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</si>
  <si>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</si>
  <si>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</si>
  <si>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</si>
  <si>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</si>
  <si>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</si>
  <si>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</si>
  <si>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</si>
  <si>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</si>
  <si>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</si>
  <si>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</si>
  <si>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</si>
  <si>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</si>
  <si>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</si>
  <si>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</si>
  <si>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</si>
  <si>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</si>
  <si>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</si>
  <si>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</si>
  <si>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</si>
  <si>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</si>
  <si>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</si>
  <si>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</si>
  <si>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</si>
  <si>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</si>
  <si>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</si>
  <si>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</si>
  <si>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</si>
  <si>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</si>
  <si>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</si>
  <si>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</si>
  <si>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</si>
  <si>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</si>
  <si>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</si>
  <si>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</si>
  <si>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</si>
  <si>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</si>
  <si>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</si>
  <si>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</si>
  <si>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</si>
  <si>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</si>
  <si>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</si>
  <si>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</si>
  <si>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</si>
  <si>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</si>
  <si>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</si>
  <si>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</si>
  <si>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</si>
  <si>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</si>
  <si>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</si>
  <si>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</si>
  <si>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</si>
  <si>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</si>
  <si>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</si>
  <si>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</si>
  <si>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</si>
  <si>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</si>
  <si>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</si>
  <si>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</si>
  <si>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</si>
  <si>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</si>
  <si>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</si>
  <si>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</si>
  <si>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</si>
  <si>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</si>
  <si>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</si>
  <si>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</si>
  <si>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</si>
  <si>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</si>
  <si>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</si>
  <si>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</si>
  <si>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</si>
  <si>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</si>
  <si>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</si>
  <si>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</si>
  <si>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</si>
  <si>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</si>
  <si>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</si>
  <si>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</si>
  <si>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</si>
  <si>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</si>
  <si>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</si>
  <si>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</si>
  <si>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</si>
  <si>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</si>
  <si>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</si>
  <si>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</si>
  <si>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</si>
  <si>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</si>
  <si>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</si>
  <si>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</si>
  <si>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</si>
  <si>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</si>
  <si>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</si>
  <si>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</si>
  <si>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</si>
  <si>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</si>
  <si>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</si>
  <si>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</si>
  <si>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</si>
  <si>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</si>
  <si>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</si>
  <si>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</si>
  <si>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</si>
  <si>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</si>
  <si>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</si>
  <si>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</si>
  <si>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</si>
  <si>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</si>
  <si>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</si>
  <si>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</si>
  <si>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</si>
  <si>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</si>
  <si>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</si>
  <si>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</si>
  <si>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</si>
  <si>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</si>
  <si>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</si>
  <si>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</si>
  <si>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</si>
  <si>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</si>
  <si>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</si>
  <si>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</si>
  <si>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</si>
  <si>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</si>
  <si>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</si>
  <si>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</si>
  <si>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</si>
  <si>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</si>
  <si>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</si>
  <si>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</si>
  <si>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</si>
  <si>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</si>
  <si>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</si>
  <si>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</si>
  <si>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</si>
  <si>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</si>
  <si>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</si>
  <si>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</si>
  <si>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</si>
  <si>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</si>
  <si>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</si>
  <si>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</si>
  <si>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</si>
  <si>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</si>
  <si>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</si>
  <si>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</si>
  <si>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</si>
  <si>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</si>
  <si>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</si>
  <si>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</si>
  <si>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</si>
  <si>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</si>
  <si>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</si>
  <si>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</si>
  <si>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</si>
  <si>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</si>
  <si>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</si>
  <si>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</si>
  <si>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</si>
  <si>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</si>
  <si>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</si>
  <si>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</si>
  <si>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</si>
  <si>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</si>
  <si>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</si>
  <si>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</si>
  <si>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</si>
  <si>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</si>
  <si>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</si>
  <si>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</si>
  <si>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</si>
  <si>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</si>
  <si>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</si>
  <si>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</si>
  <si>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</si>
  <si>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</si>
  <si>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</si>
  <si>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</si>
  <si>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</si>
  <si>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</si>
  <si>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</si>
  <si>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</si>
  <si>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</si>
  <si>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</si>
  <si>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</si>
  <si>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</si>
  <si>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</si>
  <si>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</si>
  <si>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</si>
  <si>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</si>
  <si>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</si>
  <si>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</si>
  <si>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</si>
  <si>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</si>
  <si>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</si>
  <si>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</si>
  <si>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</si>
  <si>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</si>
  <si>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</si>
  <si>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</si>
  <si>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</si>
  <si>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</si>
  <si>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</si>
  <si>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</si>
  <si>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</si>
  <si>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</si>
  <si>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</si>
  <si>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</si>
  <si>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</si>
  <si>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</si>
  <si>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</si>
  <si>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</si>
  <si>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</si>
  <si>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</si>
  <si>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</si>
  <si>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</si>
  <si>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</si>
  <si>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</si>
  <si>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</si>
  <si>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</si>
  <si>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</si>
  <si>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</si>
  <si>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</si>
  <si>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</si>
  <si>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</si>
  <si>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</si>
  <si>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</si>
  <si>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</si>
  <si>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</si>
  <si>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</si>
  <si>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</si>
  <si>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</si>
  <si>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</si>
  <si>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</si>
  <si>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</si>
  <si>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</si>
  <si>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</si>
  <si>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</si>
  <si>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</si>
  <si>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</si>
  <si>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</si>
  <si>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</si>
  <si>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</si>
  <si>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</si>
  <si>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</si>
  <si>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</si>
  <si>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</si>
  <si>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</si>
  <si>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</si>
  <si>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</si>
  <si>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</si>
  <si>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</si>
  <si>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</si>
  <si>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</si>
  <si>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</si>
  <si>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</si>
  <si>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</si>
  <si>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</si>
  <si>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</si>
  <si>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</si>
  <si>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</si>
  <si>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</si>
  <si>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</si>
  <si>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</si>
  <si>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</si>
  <si>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</si>
  <si>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</si>
  <si>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</si>
  <si>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</si>
  <si>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</si>
  <si>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</si>
  <si>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</si>
  <si>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</si>
  <si>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</si>
  <si>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</si>
  <si>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</si>
  <si>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</si>
  <si>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</si>
  <si>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</si>
  <si>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</si>
  <si>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</si>
  <si>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</si>
  <si>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</si>
  <si>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</si>
  <si>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</si>
  <si>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</si>
  <si>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</si>
  <si>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</si>
  <si>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</si>
  <si>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</si>
  <si>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</si>
  <si>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</si>
  <si>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</si>
  <si>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</si>
  <si>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</si>
  <si>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</si>
  <si>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</si>
  <si>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</si>
  <si>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</si>
  <si>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</si>
  <si>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</si>
  <si>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</si>
  <si>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</si>
  <si>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</si>
  <si>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</si>
  <si>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</si>
  <si>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</si>
  <si>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</si>
  <si>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</si>
  <si>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</si>
  <si>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</si>
  <si>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</si>
  <si>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</si>
  <si>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</si>
  <si>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</si>
  <si>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</si>
  <si>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</si>
  <si>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</si>
  <si>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</si>
  <si>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</si>
  <si>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</si>
  <si>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</si>
  <si>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</si>
  <si>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</si>
  <si>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</si>
  <si>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</si>
  <si>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</si>
  <si>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</si>
  <si>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</si>
  <si>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</si>
  <si>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</si>
  <si>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</si>
  <si>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</si>
  <si>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</si>
  <si>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</si>
  <si>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</si>
  <si>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</si>
  <si>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</si>
  <si>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</si>
  <si>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</si>
  <si>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</si>
  <si>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</si>
  <si>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</si>
  <si>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</si>
  <si>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</si>
  <si>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</si>
  <si>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</si>
  <si>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</si>
  <si>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</si>
  <si>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</si>
  <si>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</si>
  <si>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</si>
  <si>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</si>
  <si>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</si>
  <si>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</si>
  <si>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</si>
  <si>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</si>
  <si>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</si>
  <si>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</si>
  <si>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</si>
  <si>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</si>
  <si>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</si>
  <si>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</si>
  <si>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</si>
  <si>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</si>
  <si>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</si>
  <si>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</si>
  <si>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</si>
  <si>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</si>
  <si>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</si>
  <si>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</si>
  <si>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</si>
  <si>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</si>
  <si>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</si>
  <si>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</si>
  <si>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</si>
  <si>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</si>
  <si>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</si>
  <si>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</si>
  <si>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</si>
  <si>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</si>
  <si>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</si>
  <si>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</si>
  <si>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</si>
  <si>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</si>
  <si>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</si>
  <si>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</si>
  <si>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</si>
  <si>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</si>
  <si>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</si>
  <si>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</si>
  <si>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</si>
  <si>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</si>
  <si>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</si>
  <si>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</si>
  <si>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</si>
  <si>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</si>
  <si>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</si>
  <si>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</si>
  <si>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</si>
  <si>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</si>
  <si>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</si>
  <si>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</si>
  <si>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</si>
  <si>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</si>
  <si>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</si>
  <si>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</si>
  <si>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</si>
  <si>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</si>
  <si>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</si>
  <si>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</si>
  <si>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</si>
  <si>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</si>
  <si>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</si>
  <si>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</si>
  <si>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</si>
  <si>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</si>
  <si>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</si>
  <si>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</si>
  <si>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</si>
  <si>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</si>
  <si>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</si>
  <si>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</si>
  <si>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</si>
  <si>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</si>
  <si>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</si>
  <si>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</si>
  <si>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</si>
  <si>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</si>
  <si>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</si>
  <si>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</si>
  <si>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</si>
  <si>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</si>
  <si>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</si>
  <si>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</si>
  <si>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</si>
  <si>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</si>
  <si>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</si>
  <si>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</si>
  <si>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</si>
  <si>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</si>
  <si>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</si>
  <si>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</si>
  <si>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</si>
  <si>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</si>
  <si>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</si>
  <si>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</si>
  <si>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</si>
  <si>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</si>
  <si>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</si>
  <si>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</si>
  <si>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</si>
  <si>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</si>
  <si>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</si>
  <si>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</si>
  <si>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</si>
  <si>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</si>
  <si>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</si>
  <si>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</si>
  <si>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</si>
  <si>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</si>
  <si>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</si>
  <si>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</si>
  <si>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</si>
  <si>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</si>
  <si>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</si>
  <si>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</si>
  <si>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</si>
  <si>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</si>
  <si>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</si>
  <si>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</si>
  <si>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</si>
  <si>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</si>
  <si>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</si>
  <si>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</si>
  <si>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</si>
  <si>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</si>
  <si>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</si>
  <si>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</si>
  <si>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</si>
  <si>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</si>
  <si>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</si>
  <si>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</si>
  <si>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</si>
  <si>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</si>
  <si>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</si>
  <si>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</si>
  <si>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</si>
  <si>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</si>
  <si>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</si>
  <si>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</si>
  <si>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</si>
  <si>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</si>
  <si>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</si>
  <si>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</si>
  <si>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</si>
  <si>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</si>
  <si>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</si>
  <si>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</si>
  <si>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</si>
  <si>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</si>
  <si>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</si>
  <si>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</si>
  <si>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</si>
  <si>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</si>
  <si>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</si>
  <si>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</si>
  <si>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</si>
  <si>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</si>
  <si>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</si>
  <si>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</si>
  <si>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</si>
  <si>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</si>
  <si>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</si>
  <si>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</si>
  <si>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</si>
  <si>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</si>
  <si>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</si>
  <si>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</si>
  <si>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</si>
  <si>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</si>
  <si>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</si>
  <si>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</si>
  <si>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</si>
  <si>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</si>
  <si>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</si>
  <si>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</si>
  <si>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</si>
  <si>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</si>
  <si>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</si>
  <si>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</si>
  <si>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</si>
  <si>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</si>
  <si>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</si>
  <si>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</si>
  <si>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</si>
  <si>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</si>
  <si>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</si>
  <si>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</si>
  <si>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</si>
  <si>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</si>
  <si>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</si>
  <si>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</si>
  <si>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</si>
  <si>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</si>
  <si>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</si>
  <si>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</si>
  <si>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</si>
  <si>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</si>
  <si>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</si>
  <si>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</si>
  <si>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</si>
  <si>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</si>
  <si>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</si>
  <si>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</si>
  <si>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</si>
  <si>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</si>
  <si>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</si>
  <si>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</si>
  <si>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</si>
  <si>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</si>
  <si>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</si>
  <si>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</si>
  <si>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</si>
  <si>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</si>
  <si>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</si>
  <si>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</si>
  <si>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</si>
  <si>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</si>
  <si>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</si>
  <si>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</si>
  <si>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</si>
  <si>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</si>
  <si>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</si>
  <si>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</si>
  <si>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</si>
  <si>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</si>
  <si>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</si>
  <si>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</si>
  <si>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</si>
  <si>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</si>
  <si>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</si>
  <si>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</si>
  <si>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</si>
  <si>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</si>
  <si>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</si>
  <si>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</si>
  <si>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</si>
  <si>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</si>
  <si>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</si>
  <si>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</si>
  <si>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</si>
  <si>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</si>
  <si>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</si>
  <si>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</si>
  <si>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</si>
  <si>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</si>
  <si>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</si>
  <si>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</si>
  <si>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</si>
  <si>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</si>
  <si>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</si>
  <si>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</si>
  <si>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</si>
  <si>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</si>
  <si>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</si>
  <si>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</si>
  <si>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</si>
  <si>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</si>
  <si>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</si>
  <si>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</si>
  <si>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</si>
  <si>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</si>
  <si>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</si>
  <si>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</si>
  <si>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</si>
  <si>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</si>
  <si>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</si>
  <si>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</si>
  <si>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</si>
  <si>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</si>
  <si>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</si>
  <si>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</si>
  <si>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</si>
  <si>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</si>
  <si>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</si>
  <si>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</si>
  <si>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</si>
  <si>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</si>
  <si>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</si>
  <si>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</si>
  <si>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</si>
  <si>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</si>
  <si>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</si>
  <si>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</si>
  <si>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</si>
  <si>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</si>
  <si>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</si>
  <si>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</si>
  <si>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</si>
  <si>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</si>
  <si>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</si>
  <si>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</si>
  <si>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</si>
  <si>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</si>
  <si>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</si>
  <si>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</si>
  <si>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</si>
  <si>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</si>
  <si>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</si>
  <si>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</si>
  <si>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</si>
  <si>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</si>
  <si>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</si>
  <si>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</si>
  <si>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</si>
  <si>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</si>
  <si>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</si>
  <si>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</si>
  <si>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</si>
  <si>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</si>
  <si>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</si>
  <si>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</si>
  <si>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</si>
  <si>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</si>
  <si>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</si>
  <si>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</si>
  <si>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</si>
  <si>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</si>
  <si>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</si>
  <si>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</si>
  <si>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</si>
  <si>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</si>
  <si>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</si>
  <si>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</si>
  <si>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</si>
  <si>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</si>
  <si>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</si>
  <si>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</si>
  <si>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</si>
  <si>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</si>
  <si>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</si>
  <si>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</si>
  <si>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</si>
  <si>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</si>
  <si>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</si>
  <si>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</si>
  <si>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</si>
  <si>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</si>
  <si>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</si>
  <si>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</si>
  <si>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</si>
  <si>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</si>
  <si>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</si>
  <si>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</si>
  <si>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</si>
  <si>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</si>
  <si>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</si>
  <si>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</si>
  <si>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</si>
  <si>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</si>
  <si>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</si>
  <si>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</si>
  <si>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</si>
  <si>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</si>
  <si>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</si>
  <si>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</si>
  <si>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</si>
  <si>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</si>
  <si>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</si>
  <si>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</si>
  <si>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</si>
  <si>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</si>
  <si>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</si>
  <si>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</si>
  <si>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</si>
  <si>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</si>
  <si>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</si>
  <si>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</si>
  <si>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</si>
  <si>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</si>
  <si>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</si>
  <si>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</si>
  <si>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</si>
  <si>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</si>
  <si>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</si>
  <si>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</si>
  <si>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</si>
  <si>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</si>
  <si>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</si>
  <si>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</si>
  <si>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</si>
  <si>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</si>
  <si>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</si>
  <si>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</si>
  <si>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</si>
  <si>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</si>
  <si>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</si>
  <si>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</si>
  <si>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</si>
  <si>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</si>
  <si>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</si>
  <si>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</si>
  <si>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</si>
  <si>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</si>
  <si>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</si>
  <si>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</si>
  <si>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</si>
  <si>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</si>
  <si>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</si>
  <si>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</si>
  <si>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</si>
  <si>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</si>
  <si>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</si>
  <si>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</si>
  <si>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</si>
  <si>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</si>
  <si>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</si>
  <si>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</si>
  <si>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</si>
  <si>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</si>
  <si>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</si>
  <si>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</si>
  <si>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</si>
  <si>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</si>
  <si>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</si>
  <si>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</si>
  <si>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</si>
  <si>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</si>
  <si>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</si>
  <si>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</si>
  <si>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</si>
  <si>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</si>
  <si>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</si>
  <si>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</si>
  <si>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</si>
  <si>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</si>
  <si>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</si>
  <si>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</si>
  <si>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</si>
  <si>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</si>
  <si>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</si>
  <si>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</si>
  <si>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</si>
  <si>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</si>
  <si>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</si>
  <si>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</si>
  <si>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</si>
  <si>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</si>
  <si>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</si>
  <si>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</si>
  <si>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</si>
  <si>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</si>
  <si>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</si>
  <si>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</si>
  <si>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</si>
  <si>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</si>
  <si>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</si>
  <si>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</si>
  <si>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</si>
  <si>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</si>
  <si>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</si>
  <si>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</si>
  <si>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</si>
  <si>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</si>
  <si>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</si>
  <si>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</si>
  <si>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</si>
  <si>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</si>
  <si>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</si>
  <si>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</si>
  <si>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</si>
  <si>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</si>
  <si>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</si>
  <si>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</si>
  <si>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</si>
  <si>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</si>
  <si>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</si>
  <si>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</si>
  <si>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</si>
  <si>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</si>
  <si>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</si>
  <si>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</si>
  <si>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</si>
  <si>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</si>
  <si>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</si>
  <si>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</si>
  <si>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</si>
  <si>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</si>
  <si>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</si>
  <si>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</si>
  <si>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</si>
  <si>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</si>
  <si>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</si>
  <si>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</si>
  <si>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</si>
  <si>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</si>
  <si>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</si>
  <si>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</si>
  <si>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</si>
  <si>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</si>
  <si>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</si>
  <si>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</si>
  <si>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</si>
  <si>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</si>
  <si>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</si>
  <si>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</si>
  <si>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</si>
  <si>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</si>
  <si>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</si>
  <si>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</si>
  <si>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</si>
  <si>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</si>
  <si>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</si>
  <si>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</si>
  <si>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</si>
  <si>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</si>
  <si>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</si>
  <si>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</si>
  <si>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</si>
  <si>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</si>
  <si>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</si>
  <si>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</si>
  <si>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</si>
  <si>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</si>
  <si>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</si>
  <si>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</si>
  <si>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</si>
  <si>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</si>
  <si>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</si>
  <si>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</si>
  <si>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</si>
  <si>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</si>
  <si>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</si>
  <si>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</si>
  <si>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</si>
  <si>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</si>
  <si>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</si>
  <si>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</si>
  <si>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</si>
  <si>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</si>
  <si>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</si>
  <si>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</si>
  <si>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</si>
  <si>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</si>
  <si>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</si>
  <si>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</si>
  <si>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</si>
  <si>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</si>
  <si>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</si>
  <si>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</si>
  <si>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</si>
  <si>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</si>
  <si>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</si>
  <si>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</si>
  <si>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</si>
  <si>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</si>
  <si>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</si>
  <si>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</si>
  <si>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</si>
  <si>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</si>
  <si>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</si>
  <si>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</si>
  <si>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</si>
  <si>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</si>
  <si>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</si>
  <si>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</si>
  <si>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</si>
  <si>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</si>
  <si>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</si>
  <si>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</si>
  <si>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</si>
  <si>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</si>
  <si>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</si>
  <si>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</si>
  <si>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</si>
  <si>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</si>
  <si>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</si>
  <si>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</si>
  <si>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</si>
  <si>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</si>
  <si>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</si>
  <si>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</si>
  <si>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</si>
  <si>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</si>
  <si>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</si>
  <si>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</si>
  <si>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</si>
  <si>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</si>
  <si>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</si>
  <si>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</si>
  <si>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</si>
  <si>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</si>
  <si>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</si>
  <si>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</si>
  <si>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</si>
  <si>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</si>
  <si>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</si>
  <si>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</si>
  <si>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</si>
  <si>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</si>
  <si>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</si>
  <si>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</si>
  <si>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</si>
  <si>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</si>
  <si>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</si>
  <si>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</si>
  <si>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</si>
  <si>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</si>
  <si>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</si>
  <si>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</si>
  <si>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</si>
  <si>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</si>
  <si>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</si>
  <si>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</si>
  <si>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</si>
  <si>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</si>
  <si>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</si>
  <si>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</si>
  <si>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</si>
  <si>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</si>
  <si>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</si>
  <si>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</si>
  <si>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</si>
  <si>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</si>
  <si>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</si>
  <si>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</si>
  <si>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</si>
  <si>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</si>
  <si>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</si>
  <si>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</si>
  <si>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</si>
  <si>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</si>
  <si>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</si>
  <si>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</si>
  <si>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</si>
  <si>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</si>
  <si>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</si>
  <si>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</si>
  <si>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</si>
  <si>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</si>
  <si>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</si>
  <si>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</si>
  <si>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</si>
  <si>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</si>
  <si>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</si>
  <si>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</si>
  <si>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</si>
  <si>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</si>
  <si>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</si>
  <si>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</si>
  <si>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</si>
  <si>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</si>
  <si>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</si>
  <si>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</si>
  <si>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</si>
  <si>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</si>
  <si>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</si>
  <si>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</si>
  <si>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</si>
  <si>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</si>
  <si>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</si>
  <si>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</si>
  <si>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</si>
  <si>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</si>
  <si>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</si>
  <si>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</si>
  <si>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</si>
  <si>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</si>
  <si>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</si>
  <si>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</si>
  <si>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</si>
  <si>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</si>
  <si>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</si>
  <si>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</si>
  <si>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</si>
  <si>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</si>
  <si>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</si>
  <si>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</si>
  <si>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</si>
  <si>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</si>
  <si>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</si>
  <si>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</si>
  <si>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</si>
  <si>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</si>
  <si>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</si>
  <si>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</si>
  <si>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</si>
  <si>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</si>
  <si>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</si>
  <si>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</si>
  <si>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</si>
  <si>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</si>
  <si>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</si>
  <si>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</si>
  <si>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</si>
  <si>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</si>
  <si>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</si>
  <si>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</si>
  <si>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</si>
  <si>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</si>
  <si>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</si>
  <si>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</si>
  <si>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</si>
  <si>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</si>
  <si>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</si>
  <si>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</si>
  <si>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</si>
  <si>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</si>
  <si>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</si>
  <si>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</si>
  <si>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</si>
  <si>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</si>
  <si>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</si>
  <si>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</si>
  <si>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</si>
  <si>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</si>
  <si>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</si>
  <si>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</si>
  <si>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</si>
  <si>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</si>
  <si>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</si>
  <si>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</si>
  <si>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</si>
  <si>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</si>
  <si>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</si>
  <si>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</si>
  <si>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</si>
  <si>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</si>
  <si>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</si>
  <si>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</si>
  <si>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</si>
  <si>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</si>
  <si>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</si>
  <si>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</si>
  <si>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</si>
  <si>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</si>
  <si>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</si>
  <si>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</si>
  <si>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</si>
  <si>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</si>
  <si>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</si>
  <si>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</si>
  <si>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</si>
  <si>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</si>
  <si>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</si>
  <si>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</si>
  <si>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</si>
  <si>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</si>
  <si>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</si>
  <si>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</si>
  <si>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</si>
  <si>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</si>
  <si>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</si>
  <si>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</si>
  <si>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</si>
  <si>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</si>
  <si>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</si>
  <si>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</si>
  <si>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</si>
  <si>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</si>
  <si>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</si>
  <si>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</si>
  <si>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</si>
  <si>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</si>
  <si>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</si>
  <si>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</si>
  <si>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</si>
  <si>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</si>
  <si>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</si>
  <si>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</si>
  <si>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</si>
  <si>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</si>
  <si>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</si>
  <si>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</si>
  <si>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</si>
  <si>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</si>
  <si>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</si>
  <si>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</si>
  <si>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</si>
  <si>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</si>
  <si>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</si>
  <si>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</si>
  <si>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</si>
  <si>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</si>
  <si>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</si>
  <si>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</si>
  <si>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</si>
  <si>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</si>
  <si>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</si>
  <si>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</si>
  <si>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</si>
  <si>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</si>
  <si>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</si>
  <si>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</si>
  <si>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</si>
  <si>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</si>
  <si>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</si>
  <si>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</si>
  <si>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</si>
  <si>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</si>
  <si>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</si>
  <si>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</si>
  <si>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</si>
  <si>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</si>
  <si>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</si>
  <si>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</si>
  <si>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</si>
  <si>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</si>
  <si>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</si>
  <si>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</si>
  <si>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</si>
  <si>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</si>
  <si>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</si>
  <si>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</si>
  <si>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</si>
  <si>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</si>
  <si>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</si>
  <si>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</si>
  <si>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</si>
  <si>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</si>
  <si>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</si>
  <si>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</si>
  <si>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</si>
  <si>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</si>
  <si>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</si>
  <si>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</si>
  <si>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</si>
  <si>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</si>
  <si>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</si>
  <si>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</si>
  <si>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</si>
  <si>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</si>
  <si>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</si>
  <si>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</si>
  <si>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</si>
  <si>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</si>
  <si>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</si>
  <si>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</si>
  <si>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</si>
  <si>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</si>
  <si>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</si>
  <si>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</si>
  <si>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</si>
  <si>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</si>
  <si>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</si>
  <si>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</si>
  <si>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</si>
  <si>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</si>
  <si>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</si>
  <si>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</si>
  <si>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</si>
  <si>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</si>
  <si>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</si>
  <si>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</si>
  <si>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</si>
  <si>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</si>
  <si>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</si>
  <si>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</si>
  <si>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</si>
  <si>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</si>
  <si>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</si>
  <si>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</si>
  <si>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</si>
  <si>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</si>
  <si>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</si>
  <si>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</si>
  <si>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</si>
  <si>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</si>
  <si>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</si>
  <si>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</si>
  <si>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</si>
  <si>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</si>
  <si>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</si>
  <si>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</si>
  <si>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</si>
  <si>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</si>
  <si>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</si>
  <si>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</si>
  <si>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</si>
  <si>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</si>
  <si>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</si>
  <si>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</si>
  <si>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</si>
  <si>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</si>
  <si>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</si>
  <si>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</si>
  <si>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</si>
  <si>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</si>
  <si>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</si>
  <si>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</si>
  <si>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</si>
  <si>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</si>
  <si>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</si>
  <si>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</si>
  <si>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</si>
  <si>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</si>
  <si>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</si>
  <si>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</si>
  <si>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</si>
  <si>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</si>
  <si>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</si>
  <si>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</si>
  <si>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</si>
  <si>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</si>
  <si>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</si>
  <si>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</si>
  <si>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</si>
  <si>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</si>
  <si>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</si>
  <si>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</si>
  <si>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</si>
  <si>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</si>
  <si>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</si>
  <si>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</si>
  <si>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</si>
  <si>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</si>
  <si>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</si>
  <si>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</si>
  <si>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</si>
  <si>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</si>
  <si>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</si>
  <si>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</si>
  <si>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</si>
  <si>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</si>
  <si>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</si>
  <si>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</si>
  <si>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</si>
  <si>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</si>
  <si>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</si>
  <si>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</si>
  <si>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</si>
  <si>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</si>
  <si>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</si>
  <si>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</si>
  <si>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</si>
  <si>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</si>
  <si>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</si>
  <si>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</si>
  <si>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</si>
  <si>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</si>
  <si>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</si>
  <si>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</si>
  <si>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</si>
  <si>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</si>
  <si>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</si>
  <si>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</si>
  <si>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</si>
  <si>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</si>
  <si>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</si>
  <si>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</si>
  <si>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</si>
  <si>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</si>
  <si>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</si>
  <si>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</si>
  <si>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</si>
  <si>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</si>
  <si>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</si>
  <si>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</si>
  <si>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</si>
  <si>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</si>
  <si>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</si>
  <si>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</si>
  <si>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</si>
  <si>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</si>
  <si>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</si>
  <si>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</si>
  <si>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</si>
  <si>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</si>
  <si>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</si>
  <si>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</si>
  <si>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</si>
  <si>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</si>
  <si>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</si>
  <si>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</si>
  <si>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</si>
  <si>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</si>
  <si>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</si>
  <si>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</si>
  <si>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</si>
  <si>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</si>
  <si>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</si>
  <si>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</si>
  <si>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</si>
  <si>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</si>
  <si>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</si>
  <si>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</si>
  <si>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</si>
  <si>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</si>
  <si>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</si>
  <si>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</si>
  <si>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</si>
  <si>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</si>
  <si>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</si>
  <si>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</si>
  <si>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</si>
  <si>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</si>
  <si>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</si>
  <si>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</si>
  <si>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</si>
  <si>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</si>
  <si>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</si>
  <si>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</si>
  <si>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</si>
  <si>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</si>
  <si>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</si>
  <si>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</si>
  <si>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</si>
  <si>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</si>
  <si>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</si>
  <si>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</si>
  <si>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</si>
  <si>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</si>
  <si>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</si>
  <si>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</si>
  <si>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</si>
  <si>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</si>
  <si>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</si>
  <si>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</si>
  <si>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</si>
  <si>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</si>
  <si>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</si>
  <si>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</si>
  <si>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</si>
  <si>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</si>
  <si>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</si>
  <si>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</si>
  <si>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</si>
  <si>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</si>
  <si>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</si>
  <si>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</si>
  <si>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</si>
  <si>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</si>
  <si>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</si>
  <si>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</si>
  <si>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</si>
  <si>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</si>
  <si>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</si>
  <si>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</si>
  <si>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</si>
  <si>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</si>
  <si>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</si>
  <si>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</si>
  <si>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</si>
  <si>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</si>
  <si>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</si>
  <si>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</si>
  <si>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</si>
  <si>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</si>
  <si>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</si>
  <si>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</si>
  <si>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</si>
  <si>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</si>
  <si>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</si>
  <si>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</si>
  <si>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</si>
  <si>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</si>
  <si>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</si>
  <si>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</si>
  <si>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</si>
  <si>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</si>
  <si>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</si>
  <si>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</si>
  <si>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</si>
  <si>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</si>
  <si>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</si>
  <si>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</si>
  <si>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</si>
  <si>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</si>
  <si>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</si>
  <si>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</si>
  <si>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</si>
  <si>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</si>
  <si>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</si>
  <si>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</si>
  <si>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</si>
  <si>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</si>
  <si>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</si>
  <si>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</si>
  <si>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</si>
  <si>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</si>
  <si>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</si>
  <si>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</si>
  <si>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</si>
  <si>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</si>
  <si>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</si>
  <si>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</si>
  <si>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</si>
  <si>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</si>
  <si>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</si>
  <si>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</si>
  <si>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</si>
  <si>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</si>
  <si>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</si>
  <si>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</si>
  <si>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</si>
  <si>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</si>
  <si>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</si>
  <si>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</si>
  <si>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</si>
  <si>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</si>
  <si>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</si>
  <si>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</si>
  <si>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</si>
  <si>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</si>
  <si>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</si>
  <si>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</si>
  <si>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</si>
  <si>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</si>
  <si>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</si>
  <si>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</si>
  <si>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</si>
  <si>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</si>
  <si>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</si>
  <si>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</si>
  <si>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</si>
  <si>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</si>
  <si>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</si>
  <si>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</si>
  <si>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</si>
  <si>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</si>
  <si>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</si>
  <si>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</si>
  <si>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</si>
  <si>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</si>
  <si>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</si>
  <si>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</si>
  <si>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</si>
  <si>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</si>
  <si>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</si>
  <si>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</si>
  <si>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</si>
  <si>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</si>
  <si>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</si>
  <si>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</si>
  <si>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</si>
  <si>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</si>
  <si>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</si>
  <si>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</si>
  <si>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</si>
  <si>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</si>
  <si>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</si>
  <si>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</si>
  <si>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</si>
  <si>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</si>
  <si>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</si>
  <si>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</si>
  <si>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</si>
  <si>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</si>
  <si>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</si>
  <si>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</si>
  <si>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</si>
  <si>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</si>
  <si>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</si>
  <si>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</si>
  <si>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</si>
  <si>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</si>
  <si>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</si>
  <si>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</si>
  <si>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</si>
  <si>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</si>
  <si>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</si>
  <si>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</si>
  <si>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</si>
  <si>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</si>
  <si>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</si>
  <si>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</si>
  <si>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</si>
  <si>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</si>
  <si>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</si>
  <si>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</si>
  <si>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</si>
  <si>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</si>
  <si>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</si>
  <si>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</si>
  <si>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</si>
  <si>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</si>
  <si>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</si>
  <si>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</si>
  <si>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</si>
  <si>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</si>
  <si>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</si>
  <si>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</si>
  <si>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</si>
  <si>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</si>
  <si>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</si>
  <si>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</si>
  <si>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</si>
  <si>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</si>
  <si>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</si>
  <si>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</si>
  <si>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</si>
  <si>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</si>
  <si>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</si>
  <si>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</si>
  <si>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</si>
  <si>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</si>
  <si>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</si>
  <si>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</si>
  <si>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</si>
  <si>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</si>
  <si>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</si>
  <si>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</si>
  <si>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</si>
  <si>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</si>
  <si>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</si>
  <si>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</si>
  <si>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</si>
  <si>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</si>
  <si>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</si>
  <si>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</si>
  <si>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</si>
  <si>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</si>
  <si>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</si>
  <si>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</si>
  <si>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</si>
  <si>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</si>
  <si>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</si>
  <si>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</si>
  <si>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</si>
  <si>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</si>
  <si>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</si>
  <si>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</si>
  <si>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</si>
  <si>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</si>
  <si>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</si>
  <si>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</si>
  <si>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</si>
  <si>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</si>
  <si>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</si>
  <si>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</si>
  <si>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</si>
  <si>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</si>
  <si>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</si>
  <si>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</si>
  <si>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</si>
  <si>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</si>
  <si>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</si>
  <si>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</si>
  <si>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</si>
  <si>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</si>
  <si>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</si>
  <si>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</si>
  <si>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</si>
  <si>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</si>
  <si>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</si>
  <si>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</si>
  <si>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</si>
  <si>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</si>
  <si>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</si>
  <si>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</si>
  <si>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</si>
  <si>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</si>
  <si>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</si>
  <si>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</si>
  <si>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</si>
  <si>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</si>
  <si>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</si>
  <si>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</si>
  <si>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</si>
  <si>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</si>
  <si>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</si>
  <si>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</si>
  <si>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</si>
  <si>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</si>
  <si>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</si>
  <si>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</si>
  <si>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</si>
  <si>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</si>
  <si>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</si>
  <si>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</si>
  <si>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</si>
  <si>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</si>
  <si>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</si>
  <si>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</si>
  <si>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</si>
  <si>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</si>
  <si>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</si>
  <si>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</si>
  <si>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</si>
  <si>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</si>
  <si>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</si>
  <si>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</si>
  <si>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</si>
  <si>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</si>
  <si>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</si>
  <si>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</si>
  <si>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</si>
  <si>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</si>
  <si>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</si>
  <si>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</si>
  <si>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</si>
  <si>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</si>
  <si>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</si>
  <si>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</si>
  <si>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</si>
  <si>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</si>
  <si>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</si>
  <si>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</si>
  <si>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</si>
  <si>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</si>
  <si>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</si>
  <si>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</si>
  <si>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</si>
  <si>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</si>
  <si>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</si>
  <si>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</si>
  <si>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</si>
  <si>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</si>
  <si>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</si>
  <si>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</si>
  <si>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</si>
  <si>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</si>
  <si>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</si>
  <si>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</si>
  <si>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</si>
  <si>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</si>
  <si>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</si>
  <si>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</si>
  <si>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</si>
  <si>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</si>
  <si>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</si>
  <si>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</si>
  <si>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</si>
  <si>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</si>
  <si>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</si>
  <si>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</si>
  <si>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</si>
  <si>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</si>
  <si>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</si>
  <si>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</si>
  <si>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</si>
  <si>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</si>
  <si>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</si>
  <si>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</si>
  <si>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</si>
  <si>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</si>
  <si>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</si>
  <si>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</si>
  <si>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</si>
  <si>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</si>
  <si>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</si>
  <si>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</si>
  <si>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</si>
  <si>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</si>
  <si>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</si>
  <si>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</si>
  <si>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</si>
  <si>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</si>
  <si>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</si>
  <si>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</si>
  <si>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</si>
  <si>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</si>
  <si>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</si>
  <si>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</si>
  <si>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</si>
  <si>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</si>
  <si>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</si>
  <si>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</si>
  <si>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</si>
  <si>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</si>
  <si>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</si>
  <si>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</si>
  <si>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</si>
  <si>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</si>
  <si>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</si>
  <si>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</si>
  <si>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</si>
  <si>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</si>
  <si>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</si>
  <si>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</si>
  <si>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</si>
  <si>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</si>
  <si>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</si>
  <si>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</si>
  <si>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</si>
  <si>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</si>
  <si>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</si>
  <si>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</si>
  <si>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</si>
  <si>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</si>
  <si>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</si>
  <si>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</si>
  <si>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</si>
  <si>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</si>
  <si>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</si>
  <si>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</si>
  <si>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</si>
  <si>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</si>
  <si>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</si>
  <si>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</si>
  <si>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</si>
  <si>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</si>
  <si>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</si>
  <si>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</si>
  <si>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</si>
  <si>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</si>
  <si>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</si>
  <si>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</si>
  <si>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</si>
  <si>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</si>
  <si>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</si>
  <si>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</si>
  <si>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</si>
  <si>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</si>
  <si>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</si>
  <si>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</si>
  <si>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</si>
  <si>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</si>
  <si>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</si>
  <si>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</si>
  <si>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</si>
  <si>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</si>
  <si>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</si>
  <si>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</si>
  <si>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</si>
  <si>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</si>
  <si>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</si>
  <si>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</si>
  <si>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</si>
  <si>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</si>
  <si>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</si>
  <si>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</si>
  <si>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</si>
  <si>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</si>
  <si>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</si>
  <si>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</si>
  <si>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</si>
  <si>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</si>
  <si>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</si>
  <si>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</si>
  <si>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</si>
  <si>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</si>
  <si>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</si>
  <si>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</si>
  <si>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</si>
  <si>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</si>
  <si>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</si>
  <si>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</si>
  <si>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</si>
  <si>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</si>
  <si>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</si>
  <si>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</si>
  <si>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</si>
  <si>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</si>
  <si>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</si>
  <si>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</si>
  <si>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</si>
  <si>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</si>
  <si>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</si>
  <si>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</si>
  <si>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</si>
  <si>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</si>
  <si>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</si>
  <si>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</si>
  <si>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</si>
  <si>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</si>
  <si>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</si>
  <si>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</si>
  <si>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</si>
  <si>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</si>
  <si>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</si>
  <si>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</si>
  <si>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</si>
  <si>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</si>
  <si>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</si>
  <si>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</si>
  <si>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</si>
  <si>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</si>
  <si>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</si>
  <si>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</si>
  <si>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</si>
  <si>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</si>
  <si>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</si>
  <si>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</si>
  <si>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</si>
  <si>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</si>
  <si>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</si>
  <si>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</si>
  <si>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</si>
  <si>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</si>
  <si>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</si>
  <si>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</si>
  <si>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</si>
  <si>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</si>
  <si>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</si>
  <si>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</si>
  <si>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</si>
  <si>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</si>
  <si>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</si>
  <si>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</si>
  <si>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</si>
  <si>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</si>
  <si>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</si>
  <si>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</si>
  <si>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</si>
  <si>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</si>
  <si>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</si>
  <si>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</si>
  <si>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</si>
  <si>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</si>
  <si>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</si>
  <si>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</si>
  <si>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</si>
  <si>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</si>
  <si>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</si>
  <si>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</si>
  <si>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</si>
  <si>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</si>
  <si>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</si>
  <si>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</si>
  <si>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</si>
  <si>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</si>
  <si>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</si>
  <si>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</si>
  <si>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</si>
  <si>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</si>
  <si>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</si>
  <si>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</si>
  <si>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</si>
  <si>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</si>
  <si>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</si>
  <si>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</si>
  <si>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</si>
  <si>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</si>
  <si>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</si>
  <si>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</si>
  <si>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</si>
  <si>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</si>
  <si>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</si>
  <si>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</si>
  <si>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</si>
  <si>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</si>
  <si>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</si>
  <si>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</si>
  <si>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</si>
  <si>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</si>
  <si>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</si>
  <si>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</si>
  <si>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</si>
  <si>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</si>
  <si>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</si>
  <si>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</si>
  <si>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</si>
  <si>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</si>
  <si>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</si>
  <si>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</si>
  <si>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</si>
  <si>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</si>
  <si>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</si>
  <si>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</si>
  <si>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</si>
  <si>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</si>
  <si>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</si>
  <si>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</si>
  <si>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</si>
  <si>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</si>
  <si>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</si>
  <si>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</si>
  <si>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</si>
  <si>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</si>
  <si>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</si>
  <si>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</si>
  <si>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</si>
  <si>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</si>
  <si>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</si>
  <si>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</si>
  <si>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</si>
  <si>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</si>
  <si>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</si>
  <si>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</si>
  <si>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</si>
  <si>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</si>
  <si>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</si>
  <si>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</si>
  <si>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</si>
  <si>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</si>
  <si>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</si>
  <si>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</si>
  <si>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</si>
  <si>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</si>
  <si>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</si>
  <si>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</si>
  <si>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</si>
  <si>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</si>
  <si>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</si>
  <si>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</si>
  <si>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</si>
  <si>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</si>
  <si>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</si>
  <si>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</si>
  <si>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</si>
  <si>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</si>
  <si>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</si>
  <si>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</si>
  <si>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</si>
  <si>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</si>
  <si>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</si>
  <si>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</si>
  <si>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</si>
  <si>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</si>
  <si>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</si>
  <si>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</si>
  <si>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</si>
  <si>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</si>
  <si>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</si>
  <si>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</si>
  <si>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</si>
  <si>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</si>
  <si>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</si>
  <si>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</si>
  <si>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</si>
  <si>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</si>
  <si>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</si>
  <si>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</si>
  <si>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</si>
  <si>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</si>
  <si>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</si>
  <si>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</si>
  <si>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</si>
  <si>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</si>
  <si>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</si>
  <si>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</si>
  <si>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</si>
  <si>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</si>
  <si>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</si>
  <si>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</si>
  <si>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</si>
  <si>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</si>
  <si>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</si>
  <si>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</si>
  <si>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</si>
  <si>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</si>
  <si>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</si>
  <si>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</si>
  <si>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</si>
  <si>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</si>
  <si>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</si>
  <si>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</si>
  <si>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</si>
  <si>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</si>
  <si>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</si>
  <si>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</si>
  <si>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</si>
  <si>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</si>
  <si>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</si>
  <si>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</si>
  <si>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</si>
  <si>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</si>
  <si>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</si>
  <si>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</si>
  <si>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</si>
  <si>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</si>
  <si>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</si>
  <si>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</si>
  <si>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</si>
  <si>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</si>
  <si>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</si>
  <si>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</si>
  <si>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</si>
  <si>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</si>
  <si>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</si>
  <si>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</si>
  <si>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</si>
  <si>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</si>
  <si>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</si>
  <si>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</si>
  <si>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</si>
  <si>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</si>
  <si>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</si>
  <si>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</si>
  <si>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</si>
  <si>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</si>
  <si>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</si>
  <si>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</si>
  <si>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</si>
  <si>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</si>
  <si>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</si>
  <si>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</si>
  <si>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</si>
  <si>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</si>
  <si>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</si>
  <si>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</si>
  <si>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</si>
  <si>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</si>
  <si>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</si>
  <si>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</si>
  <si>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</si>
  <si>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</si>
  <si>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</si>
  <si>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</si>
  <si>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</si>
  <si>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</si>
  <si>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</si>
  <si>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</si>
  <si>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</si>
  <si>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</si>
  <si>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</si>
  <si>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</si>
  <si>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</si>
  <si>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</si>
  <si>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</si>
  <si>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</si>
  <si>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</si>
  <si>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</si>
  <si>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</si>
  <si>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</si>
  <si>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</si>
  <si>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</si>
  <si>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</si>
  <si>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</si>
  <si>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</si>
  <si>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</si>
  <si>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</si>
  <si>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</si>
  <si>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</si>
  <si>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</si>
  <si>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</si>
  <si>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</si>
  <si>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</si>
  <si>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</si>
  <si>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</si>
  <si>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</si>
  <si>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</si>
  <si>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</si>
  <si>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</si>
  <si>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</si>
  <si>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</si>
  <si>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</si>
  <si>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</si>
  <si>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</si>
  <si>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</si>
  <si>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</si>
  <si>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</si>
  <si>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</si>
  <si>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</si>
  <si>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</si>
  <si>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</si>
  <si>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</si>
  <si>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</si>
  <si>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</si>
  <si>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</si>
  <si>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</si>
  <si>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</si>
  <si>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</si>
  <si>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</si>
  <si>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</si>
  <si>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</si>
  <si>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</si>
  <si>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</si>
  <si>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</si>
  <si>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</si>
  <si>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</si>
  <si>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</si>
  <si>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</si>
  <si>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</si>
  <si>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</si>
  <si>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</si>
  <si>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</si>
  <si>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</si>
  <si>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</si>
  <si>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</si>
  <si>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</si>
  <si>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</si>
  <si>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</si>
  <si>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</si>
  <si>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</si>
  <si>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</si>
  <si>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</si>
  <si>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</si>
  <si>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</si>
  <si>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</si>
  <si>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</si>
  <si>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</si>
  <si>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</si>
  <si>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</si>
  <si>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</si>
  <si>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</si>
  <si>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</si>
  <si>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</si>
  <si>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</si>
  <si>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</si>
  <si>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</si>
  <si>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</si>
  <si>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</si>
  <si>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</si>
  <si>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</si>
  <si>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</si>
  <si>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</si>
  <si>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</si>
  <si>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</si>
  <si>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</si>
  <si>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</si>
  <si>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</si>
  <si>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</si>
  <si>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</si>
  <si>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</si>
  <si>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</si>
  <si>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</si>
  <si>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</si>
  <si>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</si>
  <si>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</si>
  <si>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</si>
  <si>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</si>
  <si>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</si>
  <si>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</si>
  <si>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</si>
  <si>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</si>
  <si>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</si>
  <si>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</si>
  <si>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</si>
  <si>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</si>
  <si>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</si>
  <si>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</si>
  <si>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</si>
  <si>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</si>
  <si>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</si>
  <si>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</si>
  <si>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</si>
  <si>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</si>
  <si>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</si>
  <si>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</si>
  <si>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</si>
  <si>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</si>
  <si>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</si>
  <si>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</si>
  <si>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</si>
  <si>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</si>
  <si>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</si>
  <si>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</si>
  <si>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</si>
  <si>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</si>
  <si>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</si>
  <si>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</si>
  <si>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</si>
  <si>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</si>
  <si>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</si>
  <si>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</si>
  <si>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</si>
  <si>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</si>
  <si>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</si>
  <si>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</si>
  <si>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</si>
  <si>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</si>
  <si>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</si>
  <si>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</si>
  <si>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</si>
  <si>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</si>
  <si>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</si>
  <si>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</si>
  <si>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</si>
  <si>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</si>
  <si>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</si>
  <si>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</si>
  <si>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</si>
  <si>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</si>
  <si>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</si>
  <si>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</si>
  <si>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</si>
  <si>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</si>
  <si>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</si>
  <si>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</si>
  <si>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</si>
  <si>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</si>
  <si>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</si>
  <si>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</si>
  <si>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</si>
  <si>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</si>
  <si>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</si>
  <si>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</si>
  <si>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</si>
  <si>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</si>
  <si>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</si>
  <si>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</si>
  <si>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</si>
  <si>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</si>
  <si>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</si>
  <si>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</si>
  <si>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</si>
  <si>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</si>
  <si>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</si>
  <si>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</si>
  <si>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</si>
  <si>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</si>
  <si>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</si>
  <si>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</si>
  <si>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</si>
  <si>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</si>
  <si>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</si>
  <si>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</si>
  <si>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</si>
  <si>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</si>
  <si>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</si>
  <si>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</si>
  <si>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</si>
  <si>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</si>
  <si>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</si>
  <si>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</si>
  <si>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</si>
  <si>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</si>
  <si>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</si>
  <si>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</si>
  <si>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</si>
  <si>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</si>
  <si>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</si>
  <si>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</si>
  <si>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</si>
  <si>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</si>
  <si>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</si>
  <si>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</si>
  <si>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</si>
  <si>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</si>
  <si>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</si>
  <si>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</si>
  <si>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</si>
  <si>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</si>
  <si>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</si>
  <si>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</si>
  <si>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</si>
  <si>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</si>
  <si>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</si>
  <si>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</si>
  <si>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</si>
  <si>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</si>
  <si>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</si>
  <si>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</si>
  <si>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</si>
  <si>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</si>
  <si>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</si>
  <si>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</si>
  <si>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</si>
  <si>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</si>
  <si>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</si>
  <si>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</si>
  <si>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</si>
  <si>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</si>
  <si>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</si>
  <si>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</si>
  <si>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</si>
  <si>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</si>
  <si>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</si>
  <si>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</si>
  <si>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</si>
  <si>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</si>
  <si>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</si>
  <si>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</si>
  <si>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</si>
  <si>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</si>
  <si>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</si>
  <si>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</si>
  <si>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</si>
  <si>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</si>
  <si>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</si>
  <si>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</si>
  <si>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</si>
  <si>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</si>
  <si>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</si>
  <si>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</si>
  <si>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</si>
  <si>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</si>
  <si>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</si>
  <si>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</si>
  <si>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</si>
  <si>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</si>
  <si>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</si>
  <si>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</si>
  <si>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</si>
  <si>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</si>
  <si>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</si>
  <si>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</si>
  <si>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</si>
  <si>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</si>
  <si>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</si>
  <si>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</si>
  <si>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</si>
  <si>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</si>
  <si>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</si>
  <si>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</si>
  <si>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</si>
  <si>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</si>
  <si>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</si>
  <si>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</si>
  <si>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</si>
  <si>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</si>
  <si>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</si>
  <si>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</si>
  <si>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</si>
  <si>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</si>
  <si>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</si>
  <si>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</si>
  <si>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</si>
  <si>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</si>
  <si>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</si>
  <si>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</si>
  <si>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</si>
  <si>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</si>
  <si>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</si>
  <si>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</si>
  <si>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</si>
  <si>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</si>
  <si>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</si>
  <si>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</si>
  <si>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</si>
  <si>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</si>
  <si>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</si>
  <si>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</si>
  <si>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</si>
  <si>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</si>
  <si>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</si>
  <si>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</si>
  <si>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</si>
  <si>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</si>
  <si>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</si>
  <si>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</si>
  <si>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</si>
  <si>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</si>
  <si>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</si>
  <si>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</si>
  <si>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</si>
  <si>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</si>
  <si>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</si>
  <si>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</si>
  <si>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</si>
  <si>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</si>
  <si>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</si>
  <si>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</si>
  <si>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</si>
  <si>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</si>
  <si>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</si>
  <si>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</si>
  <si>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</si>
  <si>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</si>
  <si>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</si>
  <si>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</si>
  <si>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</si>
  <si>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</si>
  <si>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</si>
  <si>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</si>
  <si>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</si>
  <si>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</si>
  <si>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</si>
  <si>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</si>
  <si>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</si>
  <si>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</si>
  <si>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</si>
  <si>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</si>
  <si>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</si>
  <si>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</si>
  <si>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</si>
  <si>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</si>
  <si>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</si>
  <si>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</si>
  <si>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</si>
  <si>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</si>
  <si>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</si>
  <si>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</si>
  <si>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</si>
  <si>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</si>
  <si>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</si>
  <si>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</si>
  <si>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</si>
  <si>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</si>
  <si>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</si>
  <si>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</si>
  <si>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</si>
  <si>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</si>
  <si>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</si>
  <si>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</si>
  <si>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</si>
  <si>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</si>
  <si>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</si>
  <si>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</si>
  <si>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</si>
  <si>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</si>
  <si>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</si>
  <si>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</si>
  <si>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</si>
  <si>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</si>
  <si>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</si>
  <si>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</si>
  <si>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</si>
  <si>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</si>
  <si>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</si>
  <si>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</si>
  <si>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</si>
  <si>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</si>
  <si>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</si>
  <si>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</si>
  <si>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</si>
  <si>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</si>
  <si>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</si>
  <si>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</si>
  <si>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</si>
  <si>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</si>
  <si>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</si>
  <si>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</si>
  <si>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</si>
  <si>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</si>
  <si>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</si>
  <si>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</si>
  <si>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</si>
  <si>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</si>
  <si>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</si>
  <si>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</si>
  <si>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</si>
  <si>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</si>
  <si>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</si>
  <si>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</si>
  <si>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</si>
  <si>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</si>
  <si>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</si>
  <si>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</si>
  <si>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</si>
  <si>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</si>
  <si>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</si>
  <si>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</si>
  <si>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</si>
  <si>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</si>
  <si>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</si>
  <si>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</si>
  <si>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</si>
  <si>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</si>
  <si>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</si>
  <si>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</si>
  <si>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</si>
  <si>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</si>
  <si>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</si>
  <si>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</si>
  <si>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</si>
  <si>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</si>
  <si>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</si>
  <si>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</si>
  <si>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</si>
  <si>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</si>
  <si>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</si>
  <si>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</si>
  <si>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</si>
  <si>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</si>
  <si>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</si>
  <si>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</si>
  <si>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</si>
  <si>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</si>
  <si>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</si>
  <si>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</si>
  <si>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</si>
  <si>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</si>
  <si>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</si>
  <si>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</si>
  <si>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</si>
  <si>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</si>
  <si>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</si>
  <si>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</si>
  <si>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</si>
  <si>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</si>
  <si>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</si>
  <si>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</si>
  <si>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</si>
  <si>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</si>
  <si>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</si>
  <si>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</si>
  <si>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</si>
  <si>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</si>
  <si>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</si>
  <si>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</si>
  <si>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</si>
  <si>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</si>
  <si>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</si>
  <si>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</si>
  <si>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</si>
  <si>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</si>
  <si>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</si>
  <si>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</si>
  <si>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</si>
  <si>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</si>
  <si>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</si>
  <si>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</si>
  <si>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</si>
  <si>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</si>
  <si>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</si>
  <si>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</si>
  <si>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</si>
  <si>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</si>
  <si>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</si>
  <si>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</si>
  <si>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</si>
  <si>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</si>
  <si>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</si>
  <si>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</si>
  <si>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</si>
  <si>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</si>
  <si>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</si>
  <si>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</si>
  <si>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</si>
  <si>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</si>
  <si>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</si>
  <si>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</si>
  <si>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</si>
  <si>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</si>
  <si>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</si>
  <si>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</si>
  <si>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</si>
  <si>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</si>
  <si>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</si>
  <si>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</si>
  <si>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</si>
  <si>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</si>
  <si>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</si>
  <si>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</si>
  <si>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</si>
  <si>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</si>
  <si>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</si>
  <si>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</si>
  <si>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</si>
  <si>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</si>
  <si>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</si>
  <si>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</si>
  <si>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</si>
  <si>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</si>
  <si>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</si>
  <si>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</si>
  <si>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</si>
  <si>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</si>
  <si>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</si>
  <si>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</si>
  <si>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</si>
  <si>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</si>
  <si>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</si>
  <si>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</si>
  <si>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</si>
  <si>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</si>
  <si>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</si>
  <si>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</si>
  <si>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</si>
  <si>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</si>
  <si>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</si>
  <si>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</si>
  <si>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</si>
  <si>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</si>
  <si>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</si>
  <si>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</si>
  <si>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</si>
  <si>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</si>
  <si>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</si>
  <si>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</si>
  <si>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</si>
  <si>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</si>
  <si>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</si>
  <si>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</si>
  <si>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</si>
  <si>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</si>
  <si>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</si>
  <si>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</si>
  <si>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</si>
  <si>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</si>
  <si>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</si>
  <si>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</si>
  <si>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</si>
  <si>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</si>
  <si>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</si>
  <si>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</si>
  <si>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</si>
  <si>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</si>
  <si>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</si>
  <si>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</si>
  <si>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</si>
  <si>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</si>
  <si>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</si>
  <si>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</si>
  <si>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</si>
  <si>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</si>
  <si>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</si>
  <si>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</si>
  <si>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</si>
  <si>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</si>
  <si>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</si>
  <si>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</si>
  <si>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</si>
  <si>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</si>
  <si>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</si>
  <si>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</si>
  <si>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</si>
  <si>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</si>
  <si>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</si>
  <si>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</si>
  <si>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</si>
  <si>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</si>
  <si>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</si>
  <si>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</si>
  <si>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</si>
  <si>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</si>
  <si>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</si>
  <si>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</si>
  <si>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</si>
  <si>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</si>
  <si>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</si>
  <si>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</si>
  <si>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</si>
  <si>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</si>
  <si>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</si>
  <si>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</si>
  <si>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</si>
  <si>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</si>
  <si>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</si>
  <si>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</si>
  <si>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</si>
  <si>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</si>
  <si>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</si>
  <si>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</si>
  <si>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</si>
  <si>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</si>
  <si>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</si>
  <si>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</si>
  <si>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</si>
  <si>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</si>
  <si>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</si>
  <si>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</si>
  <si>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</si>
  <si>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</si>
  <si>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</si>
  <si>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</si>
  <si>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</si>
  <si>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</si>
  <si>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</si>
  <si>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</si>
  <si>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</si>
  <si>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</si>
  <si>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</si>
  <si>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</si>
  <si>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</si>
  <si>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</si>
  <si>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</si>
  <si>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</si>
  <si>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</si>
  <si>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</si>
  <si>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</si>
  <si>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</si>
  <si>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</si>
  <si>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</si>
  <si>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</si>
  <si>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</si>
  <si>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</si>
  <si>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</si>
  <si>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</si>
  <si>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</si>
  <si>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</si>
  <si>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</si>
  <si>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</si>
  <si>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</si>
  <si>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</si>
  <si>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</si>
  <si>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</si>
  <si>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</si>
  <si>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</si>
  <si>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</si>
  <si>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</si>
  <si>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</si>
  <si>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</si>
  <si>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</si>
  <si>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</si>
  <si>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</si>
  <si>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</si>
  <si>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</si>
  <si>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</si>
  <si>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</si>
  <si>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</si>
  <si>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</si>
  <si>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</si>
  <si>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</si>
  <si>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</si>
  <si>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</si>
  <si>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</si>
  <si>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</si>
  <si>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</si>
  <si>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</si>
  <si>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</si>
  <si>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</si>
  <si>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</si>
  <si>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</si>
  <si>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</si>
  <si>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</si>
  <si>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</si>
  <si>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</si>
  <si>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</si>
  <si>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</si>
  <si>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</si>
  <si>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</si>
  <si>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</si>
  <si>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</si>
  <si>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</si>
  <si>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</si>
  <si>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</si>
  <si>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</si>
  <si>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</si>
  <si>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</si>
  <si>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</si>
  <si>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</si>
  <si>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</si>
  <si>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</si>
  <si>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</si>
  <si>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</si>
  <si>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</si>
  <si>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</si>
  <si>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</si>
  <si>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</si>
  <si>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</si>
  <si>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</si>
  <si>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</si>
  <si>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</si>
  <si>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</si>
  <si>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</si>
  <si>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</si>
  <si>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</si>
  <si>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</si>
  <si>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</si>
  <si>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</si>
  <si>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</si>
  <si>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</si>
  <si>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</si>
  <si>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</si>
  <si>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</si>
  <si>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</si>
  <si>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</si>
  <si>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</si>
  <si>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</si>
  <si>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</si>
  <si>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</si>
  <si>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</si>
  <si>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</si>
  <si>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</si>
  <si>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</si>
  <si>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</si>
  <si>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</si>
  <si>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</si>
  <si>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</si>
  <si>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</si>
  <si>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</si>
  <si>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</si>
  <si>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</si>
  <si>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</si>
  <si>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</si>
  <si>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</si>
  <si>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</si>
  <si>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</si>
  <si>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</si>
  <si>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</si>
  <si>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</si>
  <si>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</si>
  <si>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</si>
  <si>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</si>
  <si>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</si>
  <si>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</si>
  <si>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</si>
  <si>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</si>
  <si>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</si>
  <si>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</si>
  <si>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</si>
  <si>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</si>
  <si>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</si>
  <si>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</si>
  <si>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</si>
  <si>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</si>
  <si>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</si>
  <si>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</si>
  <si>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</si>
  <si>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</si>
  <si>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</si>
  <si>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</si>
  <si>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</si>
  <si>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</si>
  <si>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</si>
  <si>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</si>
  <si>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</si>
  <si>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</si>
  <si>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</si>
  <si>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</si>
  <si>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</si>
  <si>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</si>
  <si>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</si>
  <si>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</si>
  <si>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</si>
  <si>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</si>
  <si>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</si>
  <si>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</si>
  <si>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</si>
  <si>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</si>
  <si>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</si>
  <si>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</si>
  <si>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</si>
  <si>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</si>
  <si>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</si>
  <si>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</si>
  <si>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</si>
  <si>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</si>
  <si>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</si>
  <si>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</si>
  <si>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</si>
  <si>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</si>
  <si>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</si>
  <si>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</si>
  <si>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</si>
  <si>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</si>
  <si>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</si>
  <si>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</si>
  <si>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</si>
  <si>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</si>
  <si>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</si>
  <si>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</si>
  <si>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</si>
  <si>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</si>
  <si>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</si>
  <si>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</si>
  <si>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</si>
  <si>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</si>
  <si>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</si>
  <si>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</si>
  <si>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</si>
  <si>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</si>
  <si>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</si>
  <si>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</si>
  <si>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</si>
  <si>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</si>
  <si>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</si>
  <si>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</si>
  <si>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</si>
  <si>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</si>
  <si>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</si>
  <si>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</si>
  <si>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</si>
  <si>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</si>
  <si>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</si>
  <si>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</si>
  <si>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</si>
  <si>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</si>
  <si>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</si>
  <si>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</si>
  <si>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</si>
  <si>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</si>
  <si>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</si>
  <si>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</si>
  <si>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</si>
  <si>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</si>
  <si>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</si>
  <si>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</si>
  <si>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</si>
  <si>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</si>
  <si>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</si>
  <si>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</si>
  <si>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</si>
  <si>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</si>
  <si>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</si>
  <si>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</si>
  <si>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</si>
  <si>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</si>
  <si>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</si>
  <si>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</si>
  <si>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</si>
  <si>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</si>
  <si>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</si>
  <si>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</si>
  <si>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</si>
  <si>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</si>
  <si>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</si>
  <si>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</si>
  <si>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</si>
  <si>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</si>
  <si>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</si>
  <si>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</si>
  <si>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</si>
  <si>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</si>
  <si>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</si>
  <si>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</si>
  <si>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</si>
  <si>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</si>
  <si>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</si>
  <si>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</si>
  <si>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</si>
  <si>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</si>
  <si>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</si>
  <si>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</si>
  <si>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</si>
  <si>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</si>
  <si>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</si>
  <si>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</si>
  <si>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</si>
  <si>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</si>
  <si>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</si>
  <si>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</si>
  <si>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</si>
  <si>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</si>
  <si>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</si>
  <si>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</si>
  <si>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</si>
  <si>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</si>
  <si>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</si>
  <si>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</si>
  <si>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</si>
  <si>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</si>
  <si>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</si>
  <si>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</si>
  <si>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</si>
  <si>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</si>
  <si>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</si>
  <si>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</si>
  <si>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</si>
  <si>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</si>
  <si>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</si>
  <si>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</si>
  <si>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</si>
  <si>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</si>
  <si>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</si>
  <si>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</si>
  <si>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</si>
  <si>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</si>
  <si>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</si>
  <si>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</si>
  <si>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</si>
  <si>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</si>
  <si>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</si>
  <si>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</si>
  <si>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</si>
  <si>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</si>
  <si>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</si>
  <si>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</si>
  <si>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</si>
  <si>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</si>
  <si>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</si>
  <si>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</si>
  <si>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</si>
  <si>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</si>
  <si>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</si>
  <si>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</si>
  <si>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</si>
  <si>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</si>
  <si>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</si>
  <si>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</si>
  <si>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</si>
  <si>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</si>
  <si>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</si>
  <si>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</si>
  <si>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</si>
  <si>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</si>
  <si>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</si>
  <si>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</si>
  <si>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</si>
  <si>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</si>
  <si>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</si>
  <si>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</si>
  <si>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</si>
  <si>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</si>
  <si>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</si>
  <si>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</si>
  <si>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</si>
  <si>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</si>
  <si>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</si>
  <si>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</si>
  <si>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</si>
  <si>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</si>
  <si>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</si>
  <si>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</si>
  <si>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</si>
  <si>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</si>
  <si>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</si>
  <si>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</si>
  <si>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</si>
  <si>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</si>
  <si>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</si>
  <si>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</si>
  <si>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</si>
  <si>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</si>
  <si>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</si>
  <si>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</si>
  <si>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</si>
  <si>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</si>
  <si>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</si>
  <si>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</si>
  <si>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</si>
  <si>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</si>
  <si>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</si>
  <si>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</si>
  <si>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</si>
  <si>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</si>
  <si>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</si>
  <si>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</si>
  <si>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</si>
  <si>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</si>
  <si>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</si>
  <si>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</si>
  <si>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</si>
  <si>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</si>
  <si>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</si>
  <si>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</si>
  <si>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</si>
  <si>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</si>
  <si>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</si>
  <si>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</si>
  <si>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</si>
  <si>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</si>
  <si>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</si>
  <si>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</si>
  <si>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</si>
  <si>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</si>
  <si>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</si>
  <si>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</si>
  <si>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</si>
  <si>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</si>
  <si>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</si>
  <si>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</si>
  <si>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</si>
  <si>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</si>
  <si>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</si>
  <si>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</si>
  <si>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</si>
  <si>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</si>
  <si>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</si>
  <si>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</si>
  <si>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</si>
  <si>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</si>
  <si>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</si>
  <si>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</si>
  <si>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</si>
  <si>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</si>
  <si>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</si>
  <si>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</si>
  <si>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</si>
  <si>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</si>
  <si>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</si>
  <si>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</si>
  <si>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</si>
  <si>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</si>
  <si>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</si>
  <si>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</si>
  <si>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</si>
  <si>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</si>
  <si>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</si>
  <si>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</si>
  <si>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</si>
  <si>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</si>
  <si>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</si>
  <si>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</si>
  <si>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</si>
  <si>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</si>
  <si>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</si>
  <si>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</si>
  <si>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</si>
  <si>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</si>
  <si>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</si>
  <si>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</si>
  <si>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</si>
  <si>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</si>
  <si>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</si>
  <si>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</si>
  <si>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</si>
  <si>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</si>
  <si>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</si>
  <si>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</si>
  <si>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</si>
  <si>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</si>
  <si>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</si>
  <si>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</si>
  <si>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</si>
  <si>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</si>
  <si>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</si>
  <si>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</si>
  <si>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</si>
  <si>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</si>
  <si>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</si>
  <si>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</si>
  <si>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</si>
  <si>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</si>
  <si>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</si>
  <si>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</si>
  <si>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</si>
  <si>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</si>
  <si>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</si>
  <si>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</si>
  <si>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</si>
  <si>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</si>
  <si>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</si>
  <si>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</si>
  <si>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</si>
  <si>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</si>
  <si>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</si>
  <si>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</si>
  <si>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</si>
  <si>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</si>
  <si>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</si>
  <si>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</si>
  <si>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</si>
  <si>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</si>
  <si>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</si>
  <si>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</si>
  <si>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</si>
  <si>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</si>
  <si>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</si>
  <si>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</si>
  <si>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</si>
  <si>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</si>
  <si>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</si>
  <si>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</si>
  <si>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</si>
  <si>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</si>
  <si>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</si>
  <si>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</si>
  <si>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</si>
  <si>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</si>
  <si>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</si>
  <si>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</si>
  <si>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</si>
  <si>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</si>
  <si>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</si>
  <si>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</si>
  <si>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</si>
  <si>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</si>
  <si>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</si>
  <si>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</si>
  <si>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</si>
  <si>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</si>
  <si>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</si>
  <si>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</si>
  <si>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</si>
  <si>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</si>
  <si>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</si>
  <si>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</si>
  <si>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</si>
  <si>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</si>
  <si>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</si>
  <si>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</si>
  <si>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</si>
  <si>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</si>
  <si>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</si>
  <si>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</si>
  <si>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</si>
  <si>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</si>
  <si>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</si>
  <si>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</si>
  <si>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</si>
  <si>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</si>
  <si>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</si>
  <si>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</si>
  <si>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</si>
  <si>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</si>
  <si>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</si>
  <si>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</si>
  <si>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</si>
  <si>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</si>
  <si>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</si>
  <si>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</si>
  <si>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</si>
  <si>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</si>
  <si>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</si>
  <si>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</si>
  <si>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</si>
  <si>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</si>
  <si>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</si>
  <si>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</si>
  <si>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</si>
  <si>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</si>
  <si>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</si>
  <si>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</si>
  <si>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</si>
  <si>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</si>
  <si>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</si>
  <si>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</si>
  <si>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</si>
  <si>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</si>
  <si>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</si>
  <si>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</si>
  <si>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</si>
  <si>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</si>
  <si>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</si>
  <si>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</si>
  <si>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</si>
  <si>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</si>
  <si>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</si>
  <si>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</si>
  <si>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</si>
  <si>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</si>
  <si>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</si>
  <si>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</si>
  <si>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</si>
  <si>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</si>
  <si>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</si>
  <si>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</si>
  <si>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</si>
  <si>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</si>
  <si>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</si>
  <si>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</si>
  <si>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</si>
  <si>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</si>
  <si>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</si>
  <si>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</si>
  <si>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</si>
  <si>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</si>
  <si>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</si>
  <si>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</si>
  <si>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</si>
  <si>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</si>
  <si>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</si>
  <si>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</si>
  <si>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</si>
  <si>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</si>
  <si>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</si>
  <si>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</si>
  <si>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</si>
  <si>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</si>
  <si>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</si>
  <si>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</si>
  <si>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</si>
  <si>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</si>
  <si>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</si>
  <si>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</si>
  <si>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</si>
  <si>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</si>
  <si>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</si>
  <si>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</si>
  <si>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</si>
  <si>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</si>
  <si>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</si>
  <si>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</si>
  <si>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</si>
  <si>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</si>
  <si>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</si>
  <si>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</si>
  <si>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</si>
  <si>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</si>
  <si>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</si>
  <si>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</si>
  <si>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</si>
  <si>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</si>
  <si>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</si>
  <si>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</si>
  <si>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</si>
  <si>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</si>
  <si>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</si>
  <si>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</si>
  <si>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</si>
  <si>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</si>
  <si>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</si>
  <si>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</si>
  <si>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</si>
  <si>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</si>
  <si>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</si>
  <si>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</si>
  <si>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</si>
  <si>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</si>
  <si>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</si>
  <si>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</si>
  <si>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</si>
  <si>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</si>
  <si>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</si>
  <si>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</si>
  <si>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</si>
  <si>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</si>
  <si>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</si>
  <si>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</si>
  <si>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</si>
  <si>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</si>
  <si>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</si>
  <si>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</si>
  <si>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</si>
  <si>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</si>
  <si>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</si>
  <si>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</si>
  <si>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</si>
  <si>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</si>
  <si>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</si>
  <si>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</si>
  <si>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</si>
  <si>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</si>
  <si>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</si>
  <si>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</si>
  <si>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</si>
  <si>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</si>
  <si>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</si>
  <si>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</si>
  <si>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</si>
  <si>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</si>
  <si>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</si>
  <si>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</si>
  <si>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</si>
  <si>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</si>
  <si>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</si>
  <si>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</si>
  <si>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</si>
  <si>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</si>
  <si>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</si>
  <si>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</si>
  <si>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</si>
  <si>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</si>
  <si>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</si>
  <si>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</si>
  <si>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</si>
  <si>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</si>
  <si>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</si>
  <si>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</si>
  <si>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</si>
  <si>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</si>
  <si>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</si>
  <si>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</si>
  <si>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</si>
  <si>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</si>
  <si>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</si>
  <si>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</si>
  <si>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</si>
  <si>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</si>
  <si>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</si>
  <si>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</si>
  <si>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</si>
  <si>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</si>
  <si>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</si>
  <si>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</si>
  <si>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</si>
  <si>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</si>
  <si>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</si>
  <si>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</si>
  <si>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</si>
  <si>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</si>
  <si>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</si>
  <si>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</si>
  <si>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</si>
  <si>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</si>
  <si>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</si>
  <si>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</si>
  <si>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</si>
  <si>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</si>
  <si>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</si>
  <si>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</si>
  <si>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</si>
  <si>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</si>
  <si>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</si>
  <si>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</si>
  <si>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</si>
  <si>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</si>
  <si>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</si>
  <si>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</si>
  <si>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</si>
  <si>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</si>
  <si>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</si>
  <si>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</si>
  <si>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</si>
  <si>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</si>
  <si>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</si>
  <si>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</si>
  <si>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</si>
  <si>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</si>
  <si>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</si>
  <si>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</si>
  <si>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</si>
  <si>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</si>
  <si>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</si>
  <si>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</si>
  <si>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</si>
  <si>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</si>
  <si>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</si>
  <si>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</si>
  <si>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</si>
  <si>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</si>
  <si>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</si>
  <si>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</si>
  <si>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</si>
  <si>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</si>
  <si>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</si>
  <si>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</si>
  <si>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</si>
  <si>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</si>
  <si>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</si>
  <si>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</si>
  <si>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</si>
  <si>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</si>
  <si>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</si>
  <si>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</si>
  <si>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</si>
  <si>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</si>
  <si>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</si>
  <si>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</si>
  <si>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</si>
  <si>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</si>
  <si>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</si>
  <si>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</si>
  <si>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</si>
  <si>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</si>
  <si>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</si>
  <si>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</si>
  <si>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</si>
  <si>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</si>
  <si>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</si>
  <si>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</si>
  <si>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</si>
  <si>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</si>
  <si>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</si>
  <si>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</si>
  <si>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</si>
  <si>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</si>
  <si>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</si>
  <si>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</si>
  <si>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</si>
  <si>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</si>
  <si>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</si>
  <si>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</si>
  <si>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</si>
  <si>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</si>
  <si>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</si>
  <si>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</si>
  <si>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</si>
  <si>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</si>
  <si>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</si>
  <si>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</si>
  <si>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</si>
  <si>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</si>
  <si>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</si>
  <si>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</si>
  <si>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</si>
  <si>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</si>
  <si>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</si>
  <si>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</si>
  <si>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</si>
  <si>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</si>
  <si>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</si>
  <si>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</si>
  <si>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</si>
  <si>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</si>
  <si>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</si>
  <si>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</si>
  <si>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</si>
  <si>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</si>
  <si>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</si>
  <si>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</si>
  <si>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</si>
  <si>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</si>
  <si>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</si>
  <si>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</si>
  <si>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</si>
  <si>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</si>
  <si>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</si>
  <si>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</si>
  <si>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</si>
  <si>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</si>
  <si>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</si>
  <si>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</si>
  <si>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</si>
  <si>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</si>
  <si>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</si>
  <si>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</si>
  <si>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</si>
  <si>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</si>
  <si>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</si>
  <si>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</si>
  <si>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</si>
  <si>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</si>
  <si>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</si>
  <si>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</si>
  <si>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</si>
  <si>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</si>
  <si>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</si>
  <si>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</si>
  <si>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</si>
  <si>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</si>
  <si>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</si>
  <si>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</si>
  <si>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</si>
  <si>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</si>
  <si>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</si>
  <si>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</si>
  <si>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</si>
  <si>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</si>
  <si>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</si>
  <si>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</si>
  <si>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</si>
  <si>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</si>
  <si>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</si>
  <si>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</si>
  <si>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</si>
  <si>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</si>
  <si>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</si>
  <si>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</si>
  <si>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</si>
  <si>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</si>
  <si>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</si>
  <si>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</si>
  <si>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</si>
  <si>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</si>
  <si>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</si>
  <si>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</si>
  <si>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</si>
  <si>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</si>
  <si>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</si>
  <si>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</si>
  <si>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</si>
  <si>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</si>
  <si>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</si>
  <si>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</si>
  <si>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</si>
  <si>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</si>
  <si>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</si>
  <si>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</si>
  <si>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</si>
  <si>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</si>
  <si>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</si>
  <si>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</si>
  <si>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</si>
  <si>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</si>
  <si>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</si>
  <si>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</si>
  <si>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</si>
  <si>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</si>
  <si>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</si>
  <si>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</si>
  <si>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</si>
  <si>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</si>
  <si>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</si>
  <si>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</si>
  <si>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</si>
  <si>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</si>
  <si>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</si>
  <si>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</si>
  <si>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</si>
  <si>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</si>
  <si>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</si>
  <si>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</si>
  <si>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</si>
  <si>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</si>
  <si>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</si>
  <si>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</si>
  <si>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</si>
  <si>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</si>
  <si>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</si>
  <si>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</si>
  <si>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</si>
  <si>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</si>
  <si>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</si>
  <si>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</si>
  <si>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</si>
  <si>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</si>
  <si>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</si>
  <si>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</si>
  <si>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</si>
  <si>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</si>
  <si>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</si>
  <si>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</si>
  <si>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</si>
  <si>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</si>
  <si>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</si>
  <si>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</si>
  <si>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</si>
  <si>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</si>
  <si>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</si>
  <si>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</si>
  <si>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</si>
  <si>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</si>
  <si>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</si>
  <si>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</si>
  <si>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</si>
  <si>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</si>
  <si>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</si>
  <si>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</si>
  <si>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</si>
  <si>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</si>
  <si>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</si>
  <si>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</si>
  <si>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</si>
  <si>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</si>
  <si>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</si>
  <si>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</si>
  <si>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</si>
  <si>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</si>
  <si>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</si>
  <si>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</si>
  <si>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</si>
  <si>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</si>
  <si>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</si>
  <si>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</si>
  <si>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</si>
  <si>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</si>
  <si>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</si>
  <si>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</si>
  <si>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</si>
  <si>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</si>
  <si>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</si>
  <si>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</si>
  <si>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</si>
  <si>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</si>
  <si>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</si>
  <si>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</si>
  <si>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</si>
  <si>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</si>
  <si>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</si>
  <si>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</si>
  <si>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</si>
  <si>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</si>
  <si>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</si>
  <si>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</si>
  <si>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</si>
  <si>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</si>
  <si>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</si>
  <si>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</si>
  <si>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</si>
  <si>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</si>
  <si>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</si>
  <si>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</si>
  <si>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</si>
  <si>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</si>
  <si>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</si>
  <si>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</si>
  <si>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</si>
  <si>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</si>
  <si>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</si>
  <si>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</si>
  <si>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</si>
  <si>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</si>
  <si>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</si>
  <si>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</si>
  <si>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</si>
  <si>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</si>
  <si>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</si>
  <si>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</si>
  <si>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</si>
  <si>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</si>
  <si>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</si>
  <si>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</si>
  <si>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</si>
  <si>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</si>
  <si>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</si>
  <si>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</si>
  <si>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</si>
  <si>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</si>
  <si>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</si>
  <si>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</si>
  <si>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</si>
  <si>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</si>
  <si>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</si>
  <si>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</si>
  <si>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</si>
  <si>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</si>
  <si>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</si>
  <si>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</si>
  <si>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</si>
  <si>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</si>
  <si>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</si>
  <si>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</si>
  <si>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</si>
  <si>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</si>
  <si>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</si>
  <si>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</si>
  <si>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</si>
  <si>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</si>
  <si>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</si>
  <si>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</si>
  <si>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</si>
  <si>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</si>
  <si>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</si>
  <si>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</si>
  <si>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</si>
  <si>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</si>
  <si>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</si>
  <si>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</si>
  <si>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</si>
  <si>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</si>
  <si>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</si>
  <si>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</si>
  <si>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</si>
  <si>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</si>
  <si>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</si>
  <si>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</si>
  <si>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</si>
  <si>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</si>
  <si>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</si>
  <si>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</si>
  <si>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</si>
  <si>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</si>
  <si>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</si>
  <si>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</si>
  <si>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</si>
  <si>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</si>
  <si>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</si>
  <si>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</si>
  <si>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</si>
  <si>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</si>
  <si>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</si>
  <si>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</si>
  <si>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</si>
  <si>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</si>
  <si>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</si>
  <si>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</si>
  <si>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</si>
  <si>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</si>
  <si>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</si>
  <si>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</si>
  <si>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</si>
  <si>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</si>
  <si>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</si>
  <si>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</si>
  <si>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</si>
  <si>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</si>
  <si>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</si>
  <si>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</si>
  <si>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</si>
  <si>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</si>
  <si>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</si>
  <si>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</si>
  <si>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</si>
  <si>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</si>
  <si>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</si>
  <si>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</si>
  <si>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</si>
  <si>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</si>
  <si>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</si>
  <si>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</si>
  <si>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</si>
  <si>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</si>
  <si>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</si>
  <si>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</si>
  <si>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</si>
  <si>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</si>
  <si>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</si>
  <si>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</si>
  <si>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</si>
  <si>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</si>
  <si>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</si>
  <si>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</si>
  <si>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</si>
  <si>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</si>
  <si>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</si>
  <si>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</si>
  <si>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</si>
  <si>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</si>
  <si>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</si>
  <si>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</si>
  <si>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</si>
  <si>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</si>
  <si>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</si>
  <si>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</si>
  <si>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</si>
  <si>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</si>
  <si>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</si>
  <si>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</si>
  <si>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</si>
  <si>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</si>
  <si>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</si>
  <si>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</si>
  <si>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</si>
  <si>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</si>
  <si>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</si>
  <si>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</si>
  <si>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</si>
  <si>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</si>
  <si>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</si>
  <si>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</si>
  <si>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</si>
  <si>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</si>
  <si>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</si>
  <si>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</si>
  <si>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</si>
  <si>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</si>
  <si>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</si>
  <si>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</si>
  <si>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</si>
  <si>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</si>
  <si>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</si>
  <si>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</si>
  <si>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</si>
  <si>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</si>
  <si>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</si>
  <si>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</si>
  <si>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</si>
  <si>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</si>
  <si>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</si>
  <si>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</si>
  <si>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</si>
  <si>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</si>
  <si>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</si>
  <si>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</si>
  <si>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</si>
  <si>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</si>
  <si>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</si>
  <si>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</si>
  <si>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</si>
  <si>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</si>
  <si>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</si>
  <si>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</si>
  <si>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</si>
  <si>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</si>
  <si>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</si>
  <si>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</si>
  <si>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</si>
  <si>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</si>
  <si>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</si>
  <si>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</si>
  <si>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</si>
  <si>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</si>
  <si>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</si>
  <si>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</si>
  <si>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</si>
  <si>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</si>
  <si>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</si>
  <si>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</si>
  <si>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</si>
  <si>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</si>
  <si>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</si>
  <si>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</si>
  <si>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</si>
  <si>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</si>
  <si>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</si>
  <si>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</si>
  <si>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</si>
  <si>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</si>
  <si>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</si>
  <si>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</si>
  <si>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</si>
  <si>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</si>
  <si>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</si>
  <si>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</si>
  <si>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</si>
  <si>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</si>
  <si>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</si>
  <si>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</si>
  <si>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</si>
  <si>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</si>
  <si>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</si>
  <si>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</si>
  <si>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</si>
  <si>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</si>
  <si>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</si>
  <si>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</si>
  <si>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</si>
  <si>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</si>
  <si>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</si>
  <si>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</si>
  <si>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</si>
  <si>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</si>
  <si>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</si>
  <si>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</si>
  <si>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</si>
  <si>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</si>
  <si>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</si>
  <si>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</si>
  <si>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</si>
  <si>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</si>
  <si>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</si>
  <si>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</si>
  <si>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</si>
  <si>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</si>
  <si>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</si>
  <si>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</si>
  <si>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</si>
  <si>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</si>
  <si>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</si>
  <si>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</si>
  <si>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</si>
  <si>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</si>
  <si>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</si>
  <si>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</si>
  <si>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</si>
  <si>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</si>
  <si>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</si>
  <si>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</si>
  <si>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</si>
  <si>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</si>
  <si>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</si>
  <si>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</si>
  <si>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</si>
  <si>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</si>
  <si>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</si>
  <si>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</si>
  <si>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</si>
  <si>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</si>
  <si>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</si>
  <si>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</si>
  <si>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</si>
  <si>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</si>
  <si>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</si>
  <si>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</si>
  <si>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</si>
  <si>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</si>
  <si>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</si>
  <si>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</si>
  <si>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</si>
  <si>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</si>
  <si>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</si>
  <si>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</si>
  <si>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</si>
  <si>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</si>
  <si>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</si>
  <si>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</si>
  <si>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</si>
  <si>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</si>
  <si>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</si>
  <si>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</si>
  <si>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</si>
  <si>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</si>
  <si>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</si>
  <si>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</si>
  <si>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</si>
  <si>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</si>
  <si>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</si>
  <si>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</si>
  <si>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</si>
  <si>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</si>
  <si>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</si>
  <si>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</si>
  <si>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</si>
  <si>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</si>
  <si>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</si>
  <si>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</si>
  <si>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</si>
  <si>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</si>
  <si>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</si>
  <si>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</si>
  <si>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</si>
  <si>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</si>
  <si>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</si>
  <si>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</si>
  <si>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</si>
  <si>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</si>
  <si>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</si>
  <si>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</si>
  <si>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</si>
  <si>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</si>
  <si>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</si>
  <si>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</si>
  <si>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</si>
  <si>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</si>
  <si>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</si>
  <si>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</si>
  <si>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</si>
  <si>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</si>
  <si>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</si>
  <si>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</si>
  <si>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</si>
  <si>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</si>
  <si>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</si>
  <si>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</si>
  <si>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</si>
  <si>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</si>
  <si>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</si>
  <si>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</si>
  <si>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</si>
  <si>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</si>
  <si>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</si>
  <si>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</si>
  <si>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</si>
  <si>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</si>
  <si>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</si>
  <si>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</si>
  <si>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</si>
  <si>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</si>
  <si>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</si>
  <si>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</si>
  <si>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</si>
  <si>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</si>
  <si>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</si>
  <si>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</si>
  <si>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</si>
  <si>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</si>
  <si>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</si>
  <si>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</si>
  <si>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</si>
  <si>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</si>
  <si>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</si>
  <si>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</si>
  <si>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</si>
  <si>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</si>
  <si>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</si>
  <si>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</si>
  <si>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</si>
  <si>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</si>
  <si>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</si>
  <si>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</si>
  <si>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</si>
  <si>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</si>
  <si>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</si>
  <si>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</si>
  <si>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</si>
  <si>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</si>
  <si>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</si>
  <si>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</si>
  <si>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</si>
  <si>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</si>
  <si>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</si>
  <si>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</si>
  <si>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</si>
  <si>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</si>
  <si>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</si>
  <si>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</si>
  <si>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</si>
  <si>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</si>
  <si>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</si>
  <si>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</si>
  <si>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</si>
  <si>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</si>
  <si>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</si>
  <si>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</si>
  <si>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</si>
  <si>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</si>
  <si>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</si>
  <si>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</si>
  <si>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</si>
  <si>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</si>
  <si>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</si>
  <si>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</si>
  <si>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</si>
  <si>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</si>
  <si>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</si>
  <si>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</si>
  <si>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</si>
  <si>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</si>
  <si>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</si>
  <si>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</si>
  <si>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</si>
  <si>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</si>
  <si>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</si>
  <si>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</si>
  <si>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</si>
  <si>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</si>
  <si>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</si>
  <si>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</si>
  <si>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</si>
  <si>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</si>
  <si>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</si>
  <si>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</si>
  <si>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</si>
  <si>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</si>
  <si>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</si>
  <si>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</si>
  <si>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</si>
  <si>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</si>
  <si>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</si>
  <si>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</si>
  <si>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</si>
  <si>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</si>
  <si>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</si>
  <si>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</si>
  <si>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</si>
  <si>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</si>
  <si>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</si>
  <si>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</si>
  <si>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</si>
  <si>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</si>
  <si>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</si>
  <si>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</si>
  <si>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</si>
  <si>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</si>
  <si>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</si>
  <si>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</si>
  <si>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</si>
  <si>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</si>
  <si>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</si>
  <si>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</si>
  <si>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</si>
  <si>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</si>
  <si>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</si>
  <si>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</si>
  <si>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</si>
  <si>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</si>
  <si>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</si>
  <si>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</si>
  <si>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</si>
  <si>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</si>
  <si>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</si>
  <si>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</si>
  <si>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</si>
  <si>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</si>
  <si>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</si>
  <si>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</si>
  <si>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</si>
  <si>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</si>
  <si>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</si>
  <si>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</si>
  <si>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</si>
  <si>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</si>
  <si>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</si>
  <si>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</si>
  <si>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</si>
  <si>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</si>
  <si>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</si>
  <si>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</si>
  <si>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</si>
  <si>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</si>
  <si>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</si>
  <si>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</si>
  <si>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</si>
  <si>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</si>
  <si>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</si>
  <si>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</si>
  <si>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</si>
  <si>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</si>
  <si>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</si>
  <si>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</si>
  <si>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</si>
  <si>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</si>
  <si>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</si>
  <si>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</si>
  <si>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</si>
  <si>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</si>
  <si>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</si>
  <si>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</si>
  <si>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</si>
  <si>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</si>
  <si>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</si>
  <si>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</si>
  <si>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</si>
  <si>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</si>
  <si>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</si>
  <si>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</si>
  <si>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</si>
  <si>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</si>
  <si>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</si>
  <si>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</si>
  <si>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</si>
  <si>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</si>
  <si>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</si>
  <si>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</si>
  <si>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</si>
  <si>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</si>
  <si>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</si>
  <si>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</si>
  <si>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</si>
  <si>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</si>
  <si>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</si>
  <si>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</si>
  <si>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</si>
  <si>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</si>
  <si>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</si>
  <si>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</si>
  <si>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</si>
  <si>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</si>
  <si>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</si>
  <si>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</si>
  <si>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</si>
  <si>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</si>
  <si>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</si>
  <si>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</si>
  <si>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</si>
  <si>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</si>
  <si>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</si>
  <si>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</si>
  <si>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</si>
  <si>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</si>
  <si>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</si>
  <si>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</si>
  <si>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</si>
  <si>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</si>
  <si>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</si>
  <si>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</si>
  <si>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</si>
  <si>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</si>
  <si>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</si>
  <si>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</si>
  <si>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</si>
  <si>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</si>
  <si>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</si>
  <si>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</si>
  <si>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</si>
  <si>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</si>
  <si>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</si>
  <si>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</si>
  <si>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</si>
  <si>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</si>
  <si>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</si>
  <si>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</si>
  <si>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</si>
  <si>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</si>
  <si>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</si>
  <si>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</si>
  <si>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</si>
  <si>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</si>
  <si>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</si>
  <si>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</si>
  <si>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</si>
  <si>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</si>
  <si>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</si>
  <si>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</si>
  <si>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</si>
  <si>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</si>
  <si>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</si>
  <si>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</si>
  <si>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</si>
  <si>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</si>
  <si>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</si>
  <si>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</si>
  <si>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</si>
  <si>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</si>
  <si>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</si>
  <si>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</si>
  <si>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</si>
  <si>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</si>
  <si>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</si>
  <si>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</si>
  <si>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</si>
  <si>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</si>
  <si>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</si>
  <si>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</si>
  <si>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</si>
  <si>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</si>
  <si>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</si>
  <si>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</si>
  <si>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</si>
  <si>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</si>
  <si>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</si>
  <si>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</si>
  <si>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</si>
  <si>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</si>
  <si>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</si>
  <si>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</si>
  <si>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</si>
  <si>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</si>
  <si>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</si>
  <si>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</si>
  <si>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</si>
  <si>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</si>
  <si>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</si>
  <si>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</si>
  <si>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</si>
  <si>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</si>
  <si>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</si>
  <si>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</si>
  <si>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</si>
  <si>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</si>
  <si>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</si>
  <si>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</si>
  <si>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</si>
  <si>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</si>
  <si>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</si>
  <si>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</si>
  <si>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</si>
  <si>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</si>
  <si>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</si>
  <si>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</si>
  <si>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</si>
  <si>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</si>
  <si>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</si>
  <si>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</si>
  <si>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</si>
  <si>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</si>
  <si>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</si>
  <si>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</si>
  <si>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</si>
  <si>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</si>
  <si>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</si>
  <si>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</si>
  <si>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</si>
  <si>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</si>
  <si>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</si>
  <si>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</si>
  <si>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</si>
  <si>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</si>
  <si>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</si>
  <si>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</si>
  <si>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</si>
  <si>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</si>
  <si>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</si>
  <si>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</si>
  <si>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</si>
  <si>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</si>
  <si>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</si>
  <si>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</si>
  <si>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</si>
  <si>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</si>
  <si>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</si>
  <si>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</si>
  <si>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</si>
  <si>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</si>
  <si>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</si>
  <si>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</si>
  <si>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</si>
  <si>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</si>
  <si>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</si>
  <si>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</si>
  <si>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</si>
  <si>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</si>
  <si>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</si>
  <si>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</si>
  <si>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</si>
  <si>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</si>
  <si>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</si>
  <si>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</si>
  <si>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</si>
  <si>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</si>
  <si>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</si>
  <si>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</si>
  <si>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</si>
  <si>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</si>
  <si>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</si>
  <si>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</si>
  <si>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</si>
  <si>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</si>
  <si>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</si>
  <si>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</si>
  <si>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</si>
  <si>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</si>
  <si>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</si>
  <si>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</si>
  <si>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</si>
  <si>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</si>
  <si>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</si>
  <si>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</si>
  <si>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</si>
  <si>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</si>
  <si>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</si>
  <si>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</si>
  <si>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</si>
  <si>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</si>
  <si>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</si>
  <si>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</si>
  <si>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</si>
  <si>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</si>
  <si>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</si>
  <si>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</si>
  <si>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</si>
  <si>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</si>
  <si>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</si>
  <si>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</si>
  <si>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</si>
  <si>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</si>
  <si>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</si>
  <si>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</si>
  <si>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</si>
  <si>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</si>
  <si>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</si>
  <si>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</si>
  <si>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</si>
  <si>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</si>
  <si>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</si>
  <si>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</si>
  <si>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</si>
  <si>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</si>
  <si>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</si>
  <si>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</si>
  <si>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</si>
  <si>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</si>
  <si>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</si>
  <si>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</si>
  <si>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</si>
  <si>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</si>
  <si>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</si>
  <si>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</si>
  <si>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</si>
  <si>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</si>
  <si>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</si>
  <si>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</si>
  <si>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</si>
  <si>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</si>
  <si>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</si>
  <si>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</si>
  <si>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</si>
  <si>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</si>
  <si>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</si>
  <si>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</si>
  <si>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</si>
  <si>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</si>
  <si>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</si>
  <si>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</si>
  <si>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</si>
  <si>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</si>
  <si>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</si>
  <si>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</si>
  <si>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</si>
  <si>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</si>
  <si>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</si>
  <si>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</si>
  <si>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</si>
  <si>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</si>
  <si>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</si>
  <si>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</si>
  <si>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</si>
  <si>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</si>
  <si>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</si>
  <si>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</si>
  <si>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</si>
  <si>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</si>
  <si>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</si>
  <si>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</si>
  <si>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</si>
  <si>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</si>
  <si>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</si>
  <si>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</si>
  <si>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</si>
  <si>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</si>
  <si>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</si>
  <si>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</si>
  <si>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</si>
  <si>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</si>
  <si>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</si>
  <si>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</si>
  <si>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</si>
  <si>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</si>
  <si>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</si>
  <si>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</si>
  <si>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</si>
  <si>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</si>
  <si>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</si>
  <si>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</si>
  <si>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</si>
  <si>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</si>
  <si>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</si>
  <si>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</si>
  <si>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</si>
  <si>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</si>
  <si>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</si>
  <si>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</si>
  <si>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</si>
  <si>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</si>
  <si>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</si>
  <si>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</si>
  <si>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</si>
  <si>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</si>
  <si>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</si>
  <si>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</si>
  <si>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</si>
  <si>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</si>
  <si>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</si>
  <si>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</si>
  <si>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</si>
  <si>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</si>
  <si>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</si>
  <si>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</si>
  <si>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</si>
  <si>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</si>
  <si>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</si>
  <si>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</si>
  <si>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</si>
  <si>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</si>
  <si>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</si>
  <si>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</si>
  <si>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</si>
  <si>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</si>
  <si>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</si>
  <si>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</si>
  <si>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</si>
  <si>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</si>
  <si>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</si>
  <si>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</si>
  <si>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</si>
  <si>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</si>
  <si>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</si>
  <si>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</si>
  <si>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</si>
  <si>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</si>
  <si>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</si>
  <si>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</si>
  <si>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</si>
  <si>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</si>
  <si>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</si>
  <si>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</si>
  <si>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</si>
  <si>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</si>
  <si>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</si>
  <si>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</si>
  <si>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</si>
  <si>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</si>
  <si>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</si>
  <si>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</si>
  <si>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</si>
  <si>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</si>
  <si>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</si>
  <si>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</si>
  <si>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</si>
  <si>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</si>
  <si>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</si>
  <si>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</si>
  <si>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</si>
  <si>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</si>
  <si>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</si>
  <si>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</si>
  <si>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</si>
  <si>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</si>
  <si>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</si>
  <si>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</si>
  <si>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</si>
  <si>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</si>
  <si>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</si>
  <si>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</si>
  <si>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</si>
  <si>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</si>
  <si>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</si>
  <si>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</si>
  <si>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</si>
  <si>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</si>
  <si>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</si>
  <si>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</si>
  <si>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</si>
  <si>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</si>
  <si>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</si>
  <si>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</si>
  <si>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</si>
  <si>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</si>
  <si>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</si>
  <si>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</si>
  <si>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</si>
  <si>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</si>
  <si>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</si>
  <si>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</si>
  <si>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</si>
  <si>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</si>
  <si>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</si>
  <si>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</si>
  <si>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</si>
  <si>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</si>
  <si>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</si>
  <si>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</si>
  <si>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</si>
  <si>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</si>
  <si>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</si>
  <si>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</si>
  <si>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</si>
  <si>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</si>
  <si>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</si>
  <si>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</si>
  <si>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</si>
  <si>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</si>
  <si>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</si>
  <si>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</si>
  <si>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</si>
  <si>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</si>
  <si>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</si>
  <si>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</si>
  <si>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</si>
  <si>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</si>
  <si>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</si>
  <si>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</si>
  <si>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</si>
  <si>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</si>
  <si>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</si>
  <si>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</si>
  <si>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</si>
  <si>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</si>
  <si>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</si>
  <si>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</si>
  <si>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</si>
  <si>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</si>
  <si>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</si>
  <si>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</si>
  <si>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</si>
  <si>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</si>
  <si>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</si>
  <si>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</si>
  <si>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</si>
  <si>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</si>
  <si>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</si>
  <si>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</si>
  <si>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</si>
  <si>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</si>
  <si>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</si>
  <si>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</si>
  <si>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</si>
  <si>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</si>
  <si>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</si>
  <si>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</si>
  <si>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</si>
  <si>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</si>
  <si>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</si>
  <si>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</si>
  <si>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</si>
  <si>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</si>
  <si>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</si>
  <si>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</si>
  <si>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</si>
  <si>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</si>
  <si>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</si>
  <si>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</si>
  <si>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</si>
  <si>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</si>
  <si>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</si>
  <si>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</si>
  <si>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</si>
  <si>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</si>
  <si>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</si>
  <si>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</si>
  <si>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</si>
  <si>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</si>
  <si>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</si>
  <si>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</si>
  <si>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</si>
  <si>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</si>
  <si>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</si>
  <si>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</si>
  <si>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</si>
  <si>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</si>
  <si>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</si>
  <si>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</si>
  <si>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</si>
  <si>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</si>
  <si>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</si>
  <si>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</si>
  <si>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</si>
  <si>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</si>
  <si>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</si>
  <si>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</si>
  <si>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</si>
  <si>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</si>
  <si>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</si>
  <si>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</si>
  <si>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</si>
  <si>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</si>
  <si>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</si>
  <si>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</si>
  <si>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</si>
  <si>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</si>
  <si>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</si>
  <si>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</si>
  <si>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</si>
  <si>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</si>
  <si>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</si>
  <si>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</si>
  <si>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</si>
  <si>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</si>
  <si>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</si>
  <si>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</si>
  <si>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</si>
  <si>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</si>
  <si>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</si>
  <si>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</si>
  <si>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</si>
  <si>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</si>
  <si>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</si>
  <si>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</si>
  <si>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</si>
  <si>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</si>
  <si>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</si>
  <si>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</si>
  <si>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</si>
  <si>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</si>
  <si>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</si>
  <si>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</si>
  <si>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</si>
  <si>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</si>
  <si>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</si>
  <si>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</si>
  <si>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</si>
  <si>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</si>
  <si>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</si>
  <si>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</si>
  <si>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</si>
  <si>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</si>
  <si>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</si>
  <si>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</si>
  <si>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</si>
  <si>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</si>
  <si>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</si>
  <si>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</si>
  <si>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</si>
  <si>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</si>
  <si>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</si>
  <si>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</si>
  <si>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</si>
  <si>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</si>
  <si>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</si>
  <si>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</si>
  <si>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</si>
  <si>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</si>
  <si>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</si>
  <si>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</si>
  <si>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</si>
  <si>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</si>
  <si>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</si>
  <si>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</si>
  <si>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</si>
  <si>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</si>
  <si>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</si>
  <si>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</si>
  <si>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</si>
  <si>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</si>
  <si>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</si>
  <si>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</si>
  <si>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</si>
  <si>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</si>
  <si>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</si>
  <si>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</si>
  <si>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</si>
  <si>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</si>
  <si>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</si>
  <si>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</si>
  <si>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</si>
  <si>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</si>
  <si>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</si>
  <si>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</si>
  <si>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</si>
  <si>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</si>
  <si>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</si>
  <si>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</si>
  <si>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</si>
  <si>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</si>
  <si>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</si>
  <si>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</si>
  <si>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</si>
  <si>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</si>
  <si>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</si>
  <si>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</si>
  <si>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</si>
  <si>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</si>
  <si>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</si>
  <si>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</si>
  <si>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</si>
  <si>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</si>
  <si>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</si>
  <si>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</si>
  <si>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</si>
  <si>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</si>
  <si>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</si>
  <si>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</si>
  <si>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</si>
  <si>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</si>
  <si>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</si>
  <si>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</si>
  <si>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</si>
  <si>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</si>
  <si>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</si>
  <si>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</si>
  <si>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</si>
  <si>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</si>
  <si>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</si>
  <si>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</si>
  <si>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</si>
  <si>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</si>
  <si>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</si>
  <si>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</si>
  <si>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</si>
  <si>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</si>
  <si>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</si>
  <si>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</si>
  <si>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</si>
  <si>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</si>
  <si>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</si>
  <si>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</si>
  <si>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</si>
  <si>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</si>
  <si>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</si>
  <si>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</si>
  <si>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</si>
  <si>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</si>
  <si>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</si>
  <si>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</si>
  <si>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</si>
  <si>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</si>
  <si>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</si>
  <si>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</si>
  <si>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</si>
  <si>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</si>
  <si>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</si>
  <si>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</si>
  <si>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</si>
  <si>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</si>
  <si>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</si>
  <si>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</si>
  <si>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</si>
  <si>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</si>
  <si>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</si>
  <si>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</si>
  <si>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</si>
  <si>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</si>
  <si>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</si>
  <si>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</si>
  <si>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</si>
  <si>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</si>
  <si>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</si>
  <si>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</si>
  <si>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</si>
  <si>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</si>
  <si>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</si>
  <si>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</si>
  <si>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</si>
  <si>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</si>
  <si>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</si>
  <si>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</si>
  <si>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</si>
  <si>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</si>
  <si>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</si>
  <si>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</si>
  <si>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</si>
  <si>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</si>
  <si>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</si>
  <si>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</si>
  <si>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</si>
  <si>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</si>
  <si>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</si>
  <si>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</si>
  <si>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</si>
  <si>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</si>
  <si>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</si>
  <si>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</si>
  <si>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</si>
  <si>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</si>
  <si>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</si>
  <si>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</si>
  <si>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</si>
  <si>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</si>
  <si>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</si>
  <si>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</si>
  <si>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</si>
  <si>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</si>
  <si>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</si>
  <si>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</si>
  <si>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</si>
  <si>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</si>
  <si>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</si>
  <si>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</si>
  <si>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</si>
  <si>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</si>
  <si>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</si>
  <si>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</si>
  <si>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</si>
  <si>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</si>
  <si>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</si>
  <si>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</si>
  <si>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</si>
  <si>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</si>
  <si>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</si>
  <si>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</si>
  <si>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</si>
  <si>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</si>
  <si>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</si>
  <si>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</si>
  <si>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</si>
  <si>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</si>
  <si>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</si>
  <si>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</si>
  <si>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</si>
  <si>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</si>
  <si>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</si>
  <si>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</si>
  <si>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</si>
  <si>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</si>
  <si>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</si>
  <si>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</si>
  <si>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</si>
  <si>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</si>
  <si>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</si>
  <si>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</si>
  <si>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</si>
  <si>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</si>
  <si>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</si>
  <si>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</si>
  <si>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</si>
  <si>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</si>
  <si>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</si>
  <si>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</si>
  <si>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</si>
  <si>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</si>
  <si>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</si>
  <si>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</si>
  <si>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</si>
  <si>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</si>
  <si>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</si>
  <si>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</si>
  <si>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</si>
  <si>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</si>
  <si>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</si>
  <si>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</si>
  <si>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</si>
  <si>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</si>
  <si>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</si>
  <si>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</si>
  <si>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</si>
  <si>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</si>
  <si>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</si>
  <si>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</si>
  <si>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</si>
  <si>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</si>
  <si>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</si>
  <si>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</si>
  <si>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</si>
  <si>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</si>
  <si>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</si>
  <si>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</si>
  <si>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</si>
  <si>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</si>
  <si>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</si>
  <si>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</si>
  <si>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</si>
  <si>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</si>
  <si>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</si>
  <si>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</si>
  <si>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</si>
  <si>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</si>
  <si>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</si>
  <si>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</si>
  <si>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</si>
  <si>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</si>
  <si>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</si>
  <si>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</si>
  <si>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</si>
  <si>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</si>
  <si>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</si>
  <si>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</si>
  <si>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</si>
  <si>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</si>
  <si>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</si>
  <si>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</si>
  <si>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</si>
  <si>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</si>
  <si>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</si>
  <si>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</si>
  <si>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</si>
  <si>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</si>
  <si>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</si>
  <si>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</si>
  <si>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</si>
  <si>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</si>
  <si>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</si>
  <si>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</si>
  <si>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</si>
  <si>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</si>
  <si>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</si>
  <si>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</si>
  <si>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</si>
  <si>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</si>
  <si>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</si>
  <si>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</si>
  <si>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</si>
  <si>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</si>
  <si>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</si>
  <si>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</si>
  <si>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</si>
  <si>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</si>
  <si>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</si>
  <si>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</si>
  <si>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</si>
  <si>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</si>
  <si>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</si>
  <si>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</si>
  <si>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</si>
  <si>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</si>
  <si>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</si>
  <si>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</si>
  <si>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</si>
  <si>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</si>
  <si>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</si>
  <si>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</si>
  <si>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</si>
  <si>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</si>
  <si>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</si>
  <si>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</si>
  <si>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</si>
  <si>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</si>
  <si>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</si>
  <si>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</si>
  <si>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</si>
  <si>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</si>
  <si>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</si>
  <si>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</si>
  <si>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</si>
  <si>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</si>
  <si>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</si>
  <si>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</si>
  <si>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</si>
  <si>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</si>
  <si>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</si>
  <si>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</si>
  <si>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</si>
  <si>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</si>
  <si>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</si>
  <si>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</si>
  <si>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</si>
  <si>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</si>
  <si>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</si>
  <si>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</si>
  <si>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</si>
  <si>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</si>
  <si>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</si>
  <si>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</si>
  <si>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</si>
  <si>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</si>
  <si>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</si>
  <si>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</si>
  <si>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</si>
  <si>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</si>
  <si>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</si>
  <si>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</si>
  <si>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</si>
  <si>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</si>
  <si>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</si>
  <si>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</si>
  <si>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</si>
  <si>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</si>
  <si>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</si>
  <si>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</si>
  <si>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</si>
  <si>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</si>
  <si>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</si>
  <si>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</si>
  <si>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</si>
  <si>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</si>
  <si>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</si>
  <si>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</si>
  <si>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</si>
  <si>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</si>
  <si>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</si>
  <si>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</si>
  <si>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</si>
  <si>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</si>
  <si>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</si>
  <si>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</si>
  <si>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</si>
  <si>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</si>
  <si>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</si>
  <si>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</si>
  <si>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</si>
  <si>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</si>
  <si>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</si>
  <si>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</si>
  <si>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</si>
  <si>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</si>
  <si>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</si>
  <si>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</si>
  <si>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</si>
  <si>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</si>
  <si>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</si>
  <si>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</si>
  <si>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</si>
  <si>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</si>
  <si>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</si>
  <si>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</si>
  <si>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</si>
  <si>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</si>
  <si>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</si>
  <si>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</si>
  <si>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</si>
  <si>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</si>
  <si>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</si>
  <si>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</si>
  <si>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</si>
  <si>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</si>
  <si>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</si>
  <si>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</si>
  <si>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</si>
  <si>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</si>
  <si>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</si>
  <si>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</si>
  <si>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</si>
  <si>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</si>
  <si>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</si>
  <si>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</si>
  <si>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</si>
  <si>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</si>
  <si>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</si>
  <si>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</si>
  <si>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</si>
  <si>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</si>
  <si>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</si>
  <si>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</si>
  <si>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</si>
  <si>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</si>
  <si>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</si>
  <si>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</si>
  <si>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</si>
  <si>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</si>
  <si>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</si>
  <si>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</si>
  <si>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</si>
  <si>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</si>
  <si>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</si>
  <si>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</si>
  <si>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</si>
  <si>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</si>
  <si>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</si>
  <si>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</si>
  <si>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</si>
  <si>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</si>
  <si>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</si>
  <si>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</si>
  <si>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</si>
  <si>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</si>
  <si>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</si>
  <si>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</si>
  <si>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</si>
  <si>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</si>
  <si>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</si>
  <si>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</si>
  <si>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</si>
  <si>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</si>
  <si>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</si>
  <si>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</si>
  <si>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</si>
  <si>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</si>
  <si>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</si>
  <si>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</si>
  <si>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</si>
  <si>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</si>
  <si>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</si>
  <si>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</si>
  <si>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</si>
  <si>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</si>
  <si>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</si>
  <si>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</si>
  <si>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</si>
  <si>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</si>
  <si>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</si>
  <si>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</si>
  <si>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</si>
  <si>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</si>
  <si>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</si>
  <si>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</si>
  <si>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</si>
  <si>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</si>
  <si>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</si>
  <si>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</si>
  <si>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</si>
  <si>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</si>
  <si>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</si>
  <si>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</si>
  <si>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</si>
  <si>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</si>
  <si>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</si>
  <si>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</si>
  <si>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</si>
  <si>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</si>
  <si>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</si>
  <si>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</si>
  <si>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</si>
  <si>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</si>
  <si>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</si>
  <si>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</si>
  <si>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</si>
  <si>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</si>
  <si>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</si>
  <si>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</si>
  <si>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</si>
  <si>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</si>
  <si>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</si>
  <si>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</si>
  <si>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</si>
  <si>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</si>
  <si>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</si>
  <si>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</si>
  <si>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</si>
  <si>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</si>
  <si>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</si>
  <si>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</si>
  <si>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</si>
  <si>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</si>
  <si>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</si>
  <si>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</si>
  <si>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</si>
  <si>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</si>
  <si>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</si>
  <si>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</si>
  <si>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</si>
  <si>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</si>
  <si>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</si>
  <si>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</si>
  <si>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</si>
  <si>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</si>
  <si>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</si>
  <si>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</si>
  <si>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</si>
  <si>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</si>
  <si>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</si>
  <si>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</si>
  <si>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</si>
  <si>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</si>
  <si>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</si>
  <si>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</si>
  <si>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</si>
  <si>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</si>
  <si>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</si>
  <si>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</si>
  <si>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</si>
  <si>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</si>
  <si>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</si>
  <si>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</si>
  <si>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</si>
  <si>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</si>
  <si>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</si>
  <si>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</si>
  <si>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</si>
  <si>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</si>
  <si>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</si>
  <si>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</si>
  <si>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</si>
  <si>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</si>
  <si>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</si>
  <si>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</si>
  <si>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</si>
  <si>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</si>
  <si>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</si>
  <si>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</si>
  <si>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</si>
  <si>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</si>
  <si>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</si>
  <si>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</si>
  <si>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</si>
  <si>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</si>
  <si>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</si>
  <si>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</si>
  <si>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</si>
  <si>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</si>
  <si>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</si>
  <si>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</si>
  <si>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</si>
  <si>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</si>
  <si>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</si>
  <si>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</si>
  <si>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</si>
  <si>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</si>
  <si>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</si>
  <si>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</si>
  <si>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</si>
  <si>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</si>
  <si>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</si>
  <si>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</si>
  <si>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</si>
  <si>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</si>
  <si>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</si>
  <si>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</si>
  <si>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</si>
  <si>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</si>
  <si>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</si>
  <si>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</si>
  <si>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</si>
  <si>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</si>
  <si>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</si>
  <si>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</si>
  <si>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</si>
  <si>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</si>
  <si>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</si>
  <si>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</si>
  <si>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</si>
  <si>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</si>
  <si>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</si>
  <si>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</si>
  <si>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</si>
  <si>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</si>
  <si>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</si>
  <si>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</si>
  <si>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</si>
  <si>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</si>
  <si>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</si>
  <si>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</si>
  <si>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</si>
  <si>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</si>
  <si>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</si>
  <si>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</si>
  <si>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</si>
  <si>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</si>
  <si>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</si>
  <si>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</si>
  <si>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</si>
  <si>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</si>
  <si>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</si>
  <si>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</si>
  <si>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</si>
  <si>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</si>
  <si>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</si>
  <si>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</si>
  <si>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</si>
  <si>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</si>
  <si>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</si>
  <si>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</si>
  <si>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</si>
  <si>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</si>
  <si>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</si>
  <si>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</si>
  <si>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</si>
  <si>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</si>
  <si>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</si>
  <si>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</si>
  <si>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</si>
  <si>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</si>
  <si>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</si>
  <si>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</si>
  <si>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</si>
  <si>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</si>
  <si>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</si>
  <si>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</si>
  <si>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</si>
  <si>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</si>
  <si>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</si>
  <si>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</si>
  <si>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</si>
  <si>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</si>
  <si>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</si>
  <si>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</si>
  <si>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</si>
  <si>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</si>
  <si>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</si>
  <si>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</si>
  <si>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</si>
  <si>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</si>
  <si>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</si>
  <si>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</si>
  <si>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</si>
  <si>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</si>
  <si>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</si>
  <si>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</si>
  <si>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</si>
  <si>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</si>
  <si>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</si>
  <si>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</si>
  <si>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</si>
  <si>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</si>
  <si>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</si>
  <si>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</si>
  <si>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</si>
  <si>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</si>
  <si>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</si>
  <si>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</si>
  <si>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</si>
  <si>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</si>
  <si>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</si>
  <si>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</si>
  <si>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</si>
  <si>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</si>
  <si>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</si>
  <si>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</si>
  <si>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</si>
  <si>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</si>
  <si>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</si>
  <si>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</si>
  <si>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</si>
  <si>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</si>
  <si>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</si>
  <si>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</si>
  <si>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</si>
  <si>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</si>
  <si>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</si>
  <si>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</si>
  <si>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</si>
  <si>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</si>
  <si>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</si>
  <si>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</si>
  <si>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</si>
  <si>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</si>
  <si>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</si>
  <si>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</si>
  <si>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</si>
  <si>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</si>
  <si>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</si>
  <si>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</si>
  <si>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</si>
  <si>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</si>
  <si>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</si>
  <si>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</si>
  <si>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</si>
  <si>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</si>
  <si>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</si>
  <si>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</si>
  <si>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</si>
  <si>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</si>
  <si>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</si>
  <si>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</si>
  <si>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</si>
  <si>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</si>
  <si>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</si>
  <si>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</si>
  <si>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</si>
  <si>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</si>
  <si>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</si>
  <si>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</si>
  <si>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</si>
  <si>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</si>
  <si>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</si>
  <si>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</si>
  <si>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</si>
  <si>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</si>
  <si>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</si>
  <si>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</si>
  <si>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</si>
  <si>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</si>
  <si>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</si>
  <si>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</si>
  <si>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</si>
  <si>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</si>
  <si>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</si>
  <si>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</si>
  <si>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</si>
  <si>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</si>
  <si>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</si>
  <si>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</si>
  <si>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</si>
  <si>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</si>
  <si>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</si>
  <si>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</si>
  <si>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</si>
  <si>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</si>
  <si>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</si>
  <si>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</si>
  <si>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</si>
  <si>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</si>
  <si>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</si>
  <si>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</si>
  <si>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</si>
  <si>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</si>
  <si>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</si>
  <si>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</si>
  <si>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</si>
  <si>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</si>
  <si>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</si>
  <si>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</si>
  <si>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</si>
  <si>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</si>
  <si>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</si>
  <si>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</si>
  <si>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</si>
  <si>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</si>
  <si>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</si>
  <si>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</si>
  <si>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</si>
  <si>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</si>
  <si>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</si>
  <si>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</si>
  <si>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</si>
  <si>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</si>
  <si>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</si>
  <si>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</si>
  <si>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</si>
  <si>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</si>
  <si>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</si>
  <si>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</si>
  <si>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</si>
  <si>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</si>
  <si>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</si>
  <si>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</si>
  <si>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</si>
  <si>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</si>
  <si>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</si>
  <si>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</si>
  <si>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</si>
  <si>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</si>
  <si>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</si>
  <si>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</si>
  <si>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</si>
  <si>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</si>
  <si>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</si>
  <si>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</si>
  <si>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</si>
  <si>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</si>
  <si>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</si>
  <si>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</si>
  <si>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</si>
  <si>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</si>
  <si>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</si>
  <si>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</si>
  <si>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</si>
  <si>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</si>
  <si>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</si>
  <si>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</si>
  <si>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</si>
  <si>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</si>
  <si>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</si>
  <si>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</si>
  <si>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</si>
  <si>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</si>
  <si>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</si>
  <si>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</si>
  <si>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</si>
  <si>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</si>
  <si>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</si>
  <si>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</si>
  <si>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</si>
  <si>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</si>
  <si>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</si>
  <si>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</si>
  <si>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</si>
  <si>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</si>
  <si>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</si>
  <si>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</si>
  <si>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</si>
  <si>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</si>
  <si>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</si>
  <si>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</si>
  <si>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</si>
  <si>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</si>
  <si>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</si>
  <si>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</si>
  <si>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</si>
  <si>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</si>
  <si>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</si>
  <si>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</si>
  <si>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</si>
  <si>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</si>
  <si>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</si>
  <si>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</si>
  <si>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</si>
  <si>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</si>
  <si>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</si>
  <si>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</si>
  <si>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</si>
  <si>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</si>
  <si>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</si>
  <si>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</si>
  <si>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</si>
  <si>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</si>
  <si>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</si>
  <si>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</si>
  <si>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</si>
  <si>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</si>
  <si>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</si>
  <si>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</si>
  <si>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</si>
  <si>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</si>
  <si>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</si>
  <si>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</si>
  <si>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</si>
  <si>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</si>
  <si>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</si>
  <si>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</si>
  <si>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</si>
  <si>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</si>
  <si>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</si>
  <si>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</si>
  <si>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</si>
  <si>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</si>
  <si>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</si>
  <si>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</si>
  <si>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</si>
  <si>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</si>
  <si>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</si>
  <si>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</si>
  <si>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</si>
  <si>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</si>
  <si>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</si>
  <si>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</si>
  <si>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</si>
  <si>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</si>
  <si>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</si>
  <si>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</si>
  <si>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</si>
  <si>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</si>
  <si>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</si>
  <si>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</si>
  <si>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</si>
  <si>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</si>
  <si>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</si>
  <si>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</si>
  <si>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</si>
  <si>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</si>
  <si>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</si>
  <si>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</si>
  <si>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</si>
  <si>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</si>
  <si>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</si>
  <si>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</si>
  <si>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</si>
  <si>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</si>
  <si>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</si>
  <si>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</si>
  <si>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</si>
  <si>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</si>
  <si>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</si>
  <si>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</si>
  <si>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</si>
  <si>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</si>
  <si>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</si>
  <si>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</si>
  <si>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</si>
  <si>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</si>
  <si>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</si>
  <si>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</si>
  <si>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</si>
  <si>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</si>
  <si>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</si>
  <si>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</si>
  <si>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</si>
  <si>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</si>
  <si>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</si>
  <si>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</si>
  <si>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</si>
  <si>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</si>
  <si>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</si>
  <si>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</si>
  <si>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</si>
  <si>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</si>
  <si>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</si>
  <si>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</si>
  <si>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</si>
  <si>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</si>
  <si>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</si>
  <si>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</si>
  <si>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</si>
  <si>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</si>
  <si>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</si>
  <si>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</si>
  <si>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</si>
  <si>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</si>
  <si>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</si>
  <si>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</si>
  <si>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</si>
  <si>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</si>
  <si>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</si>
  <si>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</si>
  <si>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</si>
  <si>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</si>
  <si>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</si>
  <si>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</si>
  <si>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</si>
  <si>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</si>
  <si>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</si>
  <si>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</si>
  <si>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</si>
  <si>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</si>
  <si>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</si>
  <si>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</si>
  <si>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</si>
  <si>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</si>
  <si>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</si>
  <si>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</si>
  <si>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</si>
  <si>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</si>
  <si>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</si>
  <si>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</si>
  <si>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</si>
  <si>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</si>
  <si>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</si>
  <si>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</si>
  <si>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</si>
  <si>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</si>
  <si>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</si>
  <si>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</si>
  <si>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</si>
  <si>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</si>
  <si>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</si>
  <si>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</si>
  <si>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</si>
  <si>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</si>
  <si>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</si>
  <si>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</si>
  <si>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</si>
  <si>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</si>
  <si>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</si>
  <si>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</si>
  <si>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</si>
  <si>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</si>
  <si>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</si>
  <si>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</si>
  <si>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</si>
  <si>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</si>
  <si>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</si>
  <si>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</si>
  <si>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</si>
  <si>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</si>
  <si>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</si>
  <si>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</si>
  <si>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</si>
  <si>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</si>
  <si>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</si>
  <si>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</si>
  <si>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</si>
  <si>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</si>
  <si>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</si>
  <si>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</si>
  <si>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</si>
  <si>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</si>
  <si>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</si>
  <si>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</si>
  <si>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</si>
  <si>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</si>
  <si>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</si>
  <si>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</si>
  <si>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</si>
  <si>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</si>
  <si>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</si>
  <si>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</si>
  <si>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</si>
  <si>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</si>
  <si>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</si>
  <si>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</si>
  <si>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</si>
  <si>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</si>
  <si>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</si>
  <si>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</si>
  <si>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</si>
  <si>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</si>
  <si>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</si>
  <si>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</si>
  <si>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</si>
  <si>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</si>
  <si>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</si>
  <si>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</si>
  <si>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</si>
  <si>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</si>
  <si>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</si>
  <si>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</si>
  <si>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</si>
  <si>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</si>
  <si>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</si>
  <si>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</si>
  <si>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</si>
  <si>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</si>
  <si>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</si>
  <si>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</si>
  <si>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</si>
  <si>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</si>
  <si>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</si>
  <si>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</si>
  <si>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</si>
  <si>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</si>
  <si>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</si>
  <si>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</si>
  <si>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</si>
  <si>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</si>
  <si>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</si>
  <si>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</si>
  <si>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</si>
  <si>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</si>
  <si>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</si>
  <si>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</si>
  <si>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</si>
  <si>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</si>
  <si>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</si>
  <si>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</si>
  <si>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</si>
  <si>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</si>
  <si>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</si>
  <si>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</si>
  <si>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</si>
  <si>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</si>
  <si>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</si>
  <si>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</si>
  <si>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</si>
  <si>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</si>
  <si>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</si>
  <si>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</si>
  <si>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</si>
  <si>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</si>
  <si>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</si>
  <si>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</si>
  <si>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</si>
  <si>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</si>
  <si>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</si>
  <si>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</si>
  <si>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</si>
  <si>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</si>
  <si>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</si>
  <si>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</si>
  <si>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</si>
  <si>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</si>
  <si>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</si>
  <si>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</si>
  <si>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</si>
  <si>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</si>
  <si>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</si>
  <si>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</si>
  <si>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</si>
  <si>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</si>
  <si>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</si>
  <si>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</si>
  <si>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</si>
  <si>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</si>
  <si>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</si>
  <si>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</si>
  <si>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</si>
  <si>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</si>
  <si>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</si>
  <si>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</si>
  <si>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</si>
  <si>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</si>
  <si>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</si>
  <si>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</si>
  <si>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</si>
  <si>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</si>
  <si>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</si>
  <si>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</si>
  <si>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</si>
  <si>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</si>
  <si>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</si>
  <si>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</si>
  <si>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</si>
  <si>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</si>
  <si>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</si>
  <si>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</si>
  <si>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</si>
  <si>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</si>
  <si>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</si>
  <si>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</si>
  <si>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</si>
  <si>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</si>
  <si>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</si>
  <si>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</si>
  <si>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</si>
  <si>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</si>
  <si>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</si>
  <si>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</si>
  <si>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</si>
  <si>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</si>
  <si>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</si>
  <si>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</si>
  <si>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</si>
  <si>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</si>
  <si>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</si>
  <si>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</si>
  <si>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</si>
  <si>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</si>
  <si>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</si>
  <si>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</si>
  <si>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</si>
  <si>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</si>
  <si>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</si>
  <si>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</si>
  <si>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</si>
  <si>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</si>
  <si>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</si>
  <si>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</si>
  <si>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</si>
  <si>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</si>
  <si>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</si>
  <si>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</si>
  <si>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</si>
  <si>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</si>
  <si>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</si>
  <si>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</si>
  <si>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</si>
  <si>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</si>
  <si>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</si>
  <si>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</si>
  <si>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</si>
  <si>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</si>
  <si>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</si>
  <si>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</si>
  <si>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</si>
  <si>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</si>
  <si>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</si>
  <si>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</si>
  <si>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</si>
  <si>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</si>
  <si>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</si>
  <si>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</si>
  <si>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</si>
  <si>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</si>
  <si>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</si>
  <si>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</si>
  <si>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</si>
  <si>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</si>
  <si>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</si>
  <si>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</si>
  <si>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</si>
  <si>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</si>
  <si>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</si>
  <si>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</si>
  <si>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</si>
  <si>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</si>
  <si>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</si>
  <si>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</si>
  <si>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</si>
  <si>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</si>
  <si>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</si>
  <si>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</si>
  <si>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</si>
  <si>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</si>
  <si>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</si>
  <si>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</si>
  <si>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</si>
  <si>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</si>
  <si>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</si>
  <si>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</si>
  <si>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</si>
  <si>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</si>
  <si>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</si>
  <si>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</si>
  <si>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</si>
  <si>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</si>
  <si>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</si>
  <si>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</si>
  <si>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</si>
  <si>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</si>
  <si>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</si>
  <si>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</si>
  <si>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</si>
  <si>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</si>
  <si>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</si>
  <si>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</si>
  <si>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</si>
  <si>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</si>
  <si>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</si>
  <si>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</si>
  <si>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</si>
  <si>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</si>
  <si>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</si>
  <si>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</si>
  <si>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</si>
  <si>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</si>
  <si>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</si>
  <si>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</si>
  <si>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</si>
  <si>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</si>
  <si>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</si>
  <si>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</si>
  <si>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</si>
  <si>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</si>
  <si>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</si>
  <si>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</si>
  <si>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</si>
  <si>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</si>
  <si>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</si>
  <si>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</si>
  <si>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</si>
  <si>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</si>
  <si>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</si>
  <si>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</si>
  <si>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</si>
  <si>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</si>
  <si>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</si>
  <si>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</si>
  <si>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</si>
  <si>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</si>
  <si>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</si>
  <si>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</si>
  <si>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</si>
  <si>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</si>
  <si>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</si>
  <si>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</si>
  <si>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</si>
  <si>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</si>
  <si>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</si>
  <si>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</si>
  <si>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</si>
  <si>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</si>
  <si>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</si>
  <si>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</si>
  <si>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</si>
  <si>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</si>
  <si>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</si>
  <si>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</si>
  <si>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</si>
  <si>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</si>
  <si>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</si>
  <si>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</si>
  <si>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</si>
  <si>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</si>
  <si>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</si>
  <si>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</si>
  <si>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</si>
  <si>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</si>
  <si>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</si>
  <si>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</si>
  <si>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</si>
  <si>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</si>
  <si>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</si>
  <si>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</si>
  <si>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</si>
  <si>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</si>
  <si>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</si>
  <si>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</si>
  <si>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</si>
  <si>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</si>
  <si>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</si>
  <si>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</si>
  <si>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</si>
  <si>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</si>
  <si>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</si>
  <si>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</si>
  <si>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</si>
  <si>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</si>
  <si>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</si>
  <si>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</si>
  <si>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</si>
  <si>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</si>
  <si>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</si>
  <si>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</si>
  <si>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</si>
  <si>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</si>
  <si>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</si>
  <si>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</si>
  <si>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</si>
  <si>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</si>
  <si>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</si>
  <si>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</si>
  <si>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</si>
  <si>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</si>
  <si>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</si>
  <si>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</si>
  <si>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</si>
  <si>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</si>
  <si>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</si>
  <si>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</si>
  <si>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</si>
  <si>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</si>
  <si>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</si>
  <si>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</si>
  <si>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</si>
  <si>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</si>
  <si>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</si>
  <si>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</si>
  <si>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</si>
  <si>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</si>
  <si>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</si>
  <si>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</si>
  <si>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</si>
  <si>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</si>
  <si>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</si>
  <si>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</si>
  <si>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</si>
  <si>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</si>
  <si>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</si>
  <si>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</si>
  <si>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</si>
  <si>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</si>
  <si>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</si>
  <si>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</si>
  <si>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</si>
  <si>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</si>
  <si>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</si>
  <si>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</si>
  <si>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</si>
  <si>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</si>
  <si>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</si>
  <si>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</si>
  <si>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</si>
  <si>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</si>
  <si>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</si>
  <si>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</si>
  <si>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</si>
  <si>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</si>
  <si>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</si>
  <si>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</si>
  <si>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</si>
  <si>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</si>
  <si>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</si>
  <si>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</si>
  <si>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</si>
  <si>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</si>
  <si>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</si>
  <si>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</si>
  <si>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</si>
  <si>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</si>
  <si>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</si>
  <si>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</si>
  <si>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</si>
  <si>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</si>
  <si>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</si>
  <si>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</si>
  <si>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</si>
  <si>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</si>
  <si>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</si>
  <si>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</si>
  <si>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</si>
  <si>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</si>
  <si>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</si>
  <si>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</si>
  <si>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</si>
  <si>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</si>
  <si>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</si>
  <si>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</si>
  <si>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</si>
  <si>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</si>
  <si>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</si>
  <si>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</si>
  <si>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</si>
  <si>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</si>
  <si>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</si>
  <si>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</si>
  <si>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</si>
  <si>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</si>
  <si>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</si>
  <si>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</si>
  <si>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</si>
  <si>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</si>
  <si>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</si>
  <si>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</si>
  <si>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</si>
  <si>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</si>
  <si>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</si>
  <si>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</si>
  <si>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</si>
  <si>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</si>
  <si>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</si>
  <si>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</si>
  <si>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</si>
  <si>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</si>
  <si>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</si>
  <si>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</si>
  <si>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</si>
  <si>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</si>
  <si>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</si>
  <si>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</si>
  <si>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</si>
  <si>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</si>
  <si>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</si>
  <si>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</si>
  <si>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</si>
  <si>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</si>
  <si>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</si>
  <si>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</si>
  <si>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</si>
  <si>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</si>
  <si>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</si>
  <si>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</si>
  <si>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</si>
  <si>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</si>
  <si>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</si>
  <si>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</si>
  <si>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</si>
  <si>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</si>
  <si>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</si>
  <si>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</si>
  <si>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</si>
  <si>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</si>
  <si>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</si>
  <si>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</si>
  <si>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</si>
  <si>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</si>
  <si>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</si>
  <si>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</si>
  <si>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</si>
  <si>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</si>
  <si>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</si>
  <si>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</si>
  <si>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</si>
  <si>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</si>
  <si>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</si>
  <si>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</si>
  <si>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</si>
  <si>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</si>
  <si>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</si>
  <si>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</si>
  <si>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</si>
  <si>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</si>
  <si>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</si>
  <si>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</si>
  <si>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</si>
  <si>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</si>
  <si>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</si>
  <si>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</si>
  <si>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</si>
  <si>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</si>
  <si>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</si>
  <si>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</si>
  <si>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</si>
  <si>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</si>
  <si>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</si>
  <si>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</si>
  <si>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</si>
  <si>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</si>
  <si>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</si>
  <si>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</si>
  <si>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</si>
  <si>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</si>
  <si>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</si>
  <si>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</si>
  <si>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</si>
  <si>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</si>
  <si>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</si>
  <si>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</si>
  <si>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</si>
  <si>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</si>
  <si>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</si>
  <si>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</si>
  <si>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</si>
  <si>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</si>
  <si>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</si>
  <si>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</si>
  <si>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</si>
  <si>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</si>
  <si>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</si>
  <si>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</si>
  <si>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</si>
  <si>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</si>
  <si>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</si>
  <si>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</si>
  <si>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</si>
  <si>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</si>
  <si>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</si>
  <si>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</si>
  <si>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</si>
  <si>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</si>
  <si>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</si>
  <si>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</si>
  <si>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</si>
  <si>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</si>
  <si>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</si>
  <si>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</si>
  <si>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</si>
  <si>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</si>
  <si>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</si>
  <si>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</si>
  <si>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</si>
  <si>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</si>
  <si>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</si>
  <si>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</si>
  <si>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</si>
  <si>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</si>
  <si>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</si>
  <si>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</si>
  <si>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</si>
  <si>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</si>
  <si>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</si>
  <si>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</si>
  <si>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</si>
  <si>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</si>
  <si>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</si>
  <si>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</si>
  <si>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</si>
  <si>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</si>
  <si>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</si>
  <si>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</si>
  <si>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</si>
  <si>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</si>
  <si>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</si>
  <si>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</si>
  <si>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</si>
  <si>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</si>
  <si>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</si>
  <si>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</si>
  <si>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</si>
  <si>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</si>
  <si>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</si>
  <si>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</si>
  <si>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</si>
  <si>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</si>
  <si>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</si>
  <si>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</si>
  <si>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</si>
  <si>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</si>
  <si>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</si>
  <si>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</si>
  <si>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</si>
  <si>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</si>
  <si>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</si>
  <si>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</si>
  <si>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</si>
  <si>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</si>
  <si>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</si>
  <si>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</si>
  <si>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</si>
  <si>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</si>
  <si>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</si>
  <si>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</si>
  <si>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</si>
  <si>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</si>
  <si>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</si>
  <si>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</si>
  <si>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</si>
  <si>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</si>
  <si>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</si>
  <si>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</si>
  <si>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</si>
  <si>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</si>
  <si>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</si>
  <si>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</si>
  <si>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</si>
  <si>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</si>
  <si>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</si>
  <si>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</si>
  <si>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</si>
  <si>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</si>
  <si>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</si>
  <si>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</si>
  <si>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</si>
  <si>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</si>
  <si>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</si>
  <si>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</si>
  <si>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</si>
  <si>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</si>
  <si>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</si>
  <si>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</si>
  <si>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</si>
  <si>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</si>
  <si>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</si>
  <si>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</si>
  <si>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</si>
  <si>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</si>
  <si>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</si>
  <si>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</si>
  <si>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</si>
  <si>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</si>
  <si>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</si>
  <si>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</si>
  <si>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</si>
  <si>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</si>
  <si>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</si>
  <si>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</si>
  <si>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</si>
  <si>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</si>
  <si>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</si>
  <si>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</si>
  <si>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</si>
  <si>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</si>
  <si>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</si>
  <si>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</si>
  <si>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</si>
  <si>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</si>
  <si>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</si>
  <si>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</si>
  <si>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</si>
  <si>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</si>
  <si>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</si>
  <si>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</si>
  <si>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</si>
  <si>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</si>
  <si>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</si>
  <si>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</si>
  <si>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</si>
  <si>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</si>
  <si>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</si>
  <si>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</si>
  <si>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</si>
  <si>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</si>
  <si>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</si>
  <si>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</si>
  <si>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</si>
  <si>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</si>
  <si>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</si>
  <si>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</si>
  <si>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</si>
  <si>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</si>
  <si>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</si>
  <si>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</si>
  <si>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</si>
  <si>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</si>
  <si>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</si>
  <si>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</si>
  <si>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</si>
  <si>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</si>
  <si>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</si>
  <si>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</si>
  <si>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</si>
  <si>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</si>
  <si>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</si>
  <si>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</si>
  <si>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</si>
  <si>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</si>
  <si>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</si>
  <si>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</si>
  <si>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</si>
  <si>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</si>
  <si>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</si>
  <si>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</si>
  <si>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</si>
  <si>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</si>
  <si>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</si>
  <si>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</si>
  <si>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</si>
  <si>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</si>
  <si>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</si>
  <si>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</si>
  <si>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</si>
  <si>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</si>
  <si>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</si>
  <si>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</si>
  <si>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</si>
  <si>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</si>
  <si>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</si>
  <si>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</si>
  <si>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</si>
  <si>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</si>
  <si>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</si>
  <si>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</si>
  <si>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</si>
  <si>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</si>
  <si>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</si>
  <si>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</si>
  <si>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</si>
  <si>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</si>
  <si>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</si>
  <si>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</si>
  <si>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</si>
  <si>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</si>
  <si>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</si>
  <si>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</si>
  <si>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</si>
  <si>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</si>
  <si>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</si>
  <si>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</si>
  <si>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</si>
  <si>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</si>
  <si>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</si>
  <si>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</si>
  <si>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</si>
  <si>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</si>
  <si>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</si>
  <si>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</si>
  <si>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</si>
  <si>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</si>
  <si>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</si>
  <si>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</si>
  <si>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</si>
  <si>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</si>
  <si>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</si>
  <si>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</si>
  <si>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</si>
  <si>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</si>
  <si>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</si>
  <si>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</si>
  <si>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</si>
  <si>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</si>
  <si>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</si>
  <si>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</si>
  <si>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</si>
  <si>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</si>
  <si>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</si>
  <si>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</si>
  <si>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</si>
  <si>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</si>
  <si>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</si>
  <si>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</si>
  <si>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</si>
  <si>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</si>
  <si>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</si>
  <si>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</si>
  <si>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</si>
  <si>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</si>
  <si>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</si>
  <si>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</si>
  <si>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</si>
  <si>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</si>
  <si>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</si>
  <si>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</si>
  <si>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</si>
  <si>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</si>
  <si>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</si>
  <si>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</si>
  <si>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</si>
  <si>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</si>
  <si>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</si>
  <si>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</si>
  <si>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</si>
  <si>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</si>
  <si>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</si>
  <si>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</si>
  <si>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</si>
  <si>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</si>
  <si>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</si>
  <si>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</si>
  <si>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</si>
  <si>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</si>
  <si>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</si>
  <si>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</si>
  <si>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</si>
  <si>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</si>
  <si>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</si>
  <si>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</si>
  <si>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</si>
  <si>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</si>
  <si>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</si>
  <si>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</si>
  <si>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</si>
  <si>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</si>
  <si>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</si>
  <si>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</si>
  <si>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</si>
  <si>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</si>
  <si>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</si>
  <si>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</si>
  <si>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</si>
  <si>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</si>
  <si>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</si>
  <si>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</si>
  <si>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</si>
  <si>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</si>
  <si>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</si>
  <si>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</si>
  <si>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</si>
  <si>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</si>
  <si>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</si>
  <si>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</si>
  <si>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</si>
  <si>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</si>
  <si>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</si>
  <si>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</si>
  <si>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</si>
  <si>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</si>
  <si>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</si>
  <si>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</si>
  <si>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</si>
  <si>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</si>
  <si>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</si>
  <si>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</si>
  <si>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</si>
  <si>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</si>
  <si>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</si>
  <si>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</si>
  <si>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</si>
  <si>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</si>
  <si>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</si>
  <si>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</si>
  <si>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</si>
  <si>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</si>
  <si>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</si>
  <si>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</si>
  <si>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</si>
  <si>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</si>
  <si>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</si>
  <si>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</si>
  <si>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</si>
  <si>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</si>
  <si>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</si>
  <si>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</si>
  <si>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</si>
  <si>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</si>
  <si>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</si>
  <si>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</si>
  <si>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</si>
  <si>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</si>
  <si>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</si>
  <si>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</si>
  <si>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</si>
  <si>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</si>
  <si>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</si>
  <si>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</si>
  <si>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</si>
  <si>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</si>
  <si>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</si>
  <si>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</si>
  <si>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</si>
  <si>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</si>
  <si>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</si>
  <si>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</si>
  <si>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</si>
  <si>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</si>
  <si>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</si>
  <si>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</si>
  <si>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</si>
  <si>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</si>
  <si>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</si>
  <si>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</si>
  <si>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</si>
  <si>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</si>
  <si>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</si>
  <si>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</si>
  <si>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</si>
  <si>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</si>
  <si>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</si>
  <si>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</si>
  <si>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</si>
  <si>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</si>
  <si>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</si>
  <si>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</si>
  <si>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</si>
  <si>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</si>
  <si>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</si>
  <si>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</si>
  <si>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</si>
  <si>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</si>
  <si>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</si>
  <si>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</si>
  <si>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</si>
  <si>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</si>
  <si>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</si>
  <si>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</si>
  <si>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</si>
  <si>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</si>
  <si>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</si>
  <si>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</si>
  <si>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</si>
  <si>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</si>
  <si>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</si>
  <si>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</si>
  <si>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</si>
  <si>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</si>
  <si>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</si>
  <si>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</si>
  <si>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</si>
  <si>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</si>
  <si>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</si>
  <si>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</si>
  <si>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</si>
  <si>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</si>
  <si>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</si>
  <si>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</si>
  <si>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</si>
  <si>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</si>
  <si>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</si>
  <si>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</si>
  <si>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</si>
  <si>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</si>
  <si>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</si>
  <si>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</si>
  <si>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</si>
  <si>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</si>
  <si>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</si>
  <si>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</si>
  <si>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</si>
  <si>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</si>
  <si>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</si>
  <si>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</si>
  <si>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</si>
  <si>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</si>
  <si>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</si>
  <si>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</si>
  <si>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</si>
  <si>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</si>
  <si>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</si>
  <si>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</si>
  <si>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</si>
  <si>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</si>
  <si>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</si>
  <si>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</si>
  <si>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</si>
  <si>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</si>
  <si>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</si>
  <si>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</si>
  <si>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</si>
  <si>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</si>
  <si>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</si>
  <si>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</si>
  <si>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</si>
  <si>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</si>
  <si>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</si>
  <si>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</si>
  <si>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</si>
  <si>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</si>
  <si>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</si>
  <si>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</si>
  <si>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</si>
  <si>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</si>
  <si>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</si>
  <si>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</si>
  <si>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</si>
  <si>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</si>
  <si>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</si>
  <si>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</si>
  <si>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</si>
  <si>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</si>
  <si>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</si>
  <si>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</si>
  <si>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</si>
  <si>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</si>
  <si>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</si>
  <si>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</si>
  <si>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</si>
  <si>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</si>
  <si>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</si>
  <si>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</si>
  <si>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</si>
  <si>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</si>
  <si>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</si>
  <si>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</si>
  <si>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</si>
  <si>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</si>
  <si>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</si>
  <si>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</si>
  <si>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</si>
  <si>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</si>
  <si>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</si>
  <si>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</si>
  <si>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</si>
  <si>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</si>
  <si>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</si>
  <si>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</si>
  <si>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</si>
  <si>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</si>
  <si>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</si>
  <si>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</si>
  <si>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</si>
  <si>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</si>
  <si>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</si>
  <si>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</si>
  <si>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</si>
  <si>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</si>
  <si>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</si>
  <si>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</si>
  <si>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</si>
  <si>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</si>
  <si>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</si>
  <si>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</si>
  <si>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</si>
  <si>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</si>
  <si>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</si>
  <si>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</si>
  <si>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</si>
  <si>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</si>
  <si>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</si>
  <si>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</si>
  <si>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</si>
  <si>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</si>
  <si>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</si>
  <si>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</si>
  <si>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</si>
  <si>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</si>
  <si>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</si>
  <si>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</si>
  <si>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</si>
  <si>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</si>
  <si>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</si>
  <si>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</si>
  <si>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</si>
  <si>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</si>
  <si>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</si>
  <si>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</si>
  <si>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</si>
  <si>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</si>
  <si>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</si>
  <si>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</si>
  <si>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</si>
  <si>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</si>
  <si>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</si>
  <si>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</si>
  <si>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</si>
  <si>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</si>
  <si>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</si>
  <si>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</si>
  <si>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</si>
  <si>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</si>
  <si>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</si>
  <si>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</si>
  <si>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</si>
  <si>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</si>
  <si>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</si>
  <si>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</si>
  <si>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</si>
  <si>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</si>
  <si>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</si>
  <si>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</si>
  <si>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</si>
  <si>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</si>
  <si>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</si>
  <si>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</si>
  <si>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</si>
  <si>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</si>
  <si>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</si>
  <si>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</si>
  <si>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</si>
  <si>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</si>
  <si>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</si>
  <si>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</si>
  <si>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</si>
  <si>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</si>
  <si>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</si>
  <si>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</si>
  <si>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</si>
  <si>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</si>
  <si>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</si>
  <si>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</si>
  <si>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</si>
  <si>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</si>
  <si>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</si>
  <si>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</si>
  <si>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</si>
  <si>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</si>
  <si>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</si>
  <si>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</si>
  <si>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</si>
  <si>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</si>
  <si>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</si>
  <si>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</si>
  <si>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</si>
  <si>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</si>
  <si>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</si>
  <si>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</si>
  <si>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</si>
  <si>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</si>
  <si>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</si>
  <si>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</si>
  <si>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</si>
  <si>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</si>
  <si>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</si>
  <si>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</si>
  <si>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</si>
  <si>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</si>
  <si>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</si>
  <si>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</si>
  <si>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</si>
  <si>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</si>
  <si>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</si>
  <si>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</si>
  <si>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</si>
  <si>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</si>
  <si>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</si>
  <si>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</si>
  <si>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</si>
  <si>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</si>
  <si>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</si>
  <si>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</si>
  <si>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</si>
  <si>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</si>
  <si>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</si>
  <si>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</si>
  <si>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</si>
  <si>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</si>
  <si>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</si>
  <si>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</si>
  <si>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</si>
  <si>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</si>
  <si>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</si>
  <si>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</si>
  <si>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</si>
  <si>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</si>
  <si>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</si>
  <si>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</si>
  <si>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</si>
  <si>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</si>
  <si>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</si>
  <si>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</si>
  <si>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</si>
  <si>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</si>
  <si>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</si>
  <si>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</si>
  <si>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</si>
  <si>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</si>
  <si>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</si>
  <si>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</si>
  <si>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</si>
  <si>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</si>
  <si>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</si>
  <si>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</si>
  <si>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</si>
  <si>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</si>
  <si>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</si>
  <si>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</si>
  <si>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</si>
  <si>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</si>
  <si>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</si>
  <si>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</si>
  <si>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</si>
  <si>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</si>
  <si>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</si>
  <si>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</si>
  <si>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</si>
  <si>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</si>
  <si>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</si>
  <si>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</si>
  <si>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</si>
  <si>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</si>
  <si>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</si>
  <si>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</si>
  <si>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</si>
  <si>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</si>
  <si>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</si>
  <si>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</si>
  <si>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</si>
  <si>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</si>
  <si>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</si>
  <si>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</si>
  <si>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</si>
  <si>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</si>
  <si>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</si>
  <si>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</si>
  <si>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</si>
  <si>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</si>
  <si>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</si>
  <si>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</si>
  <si>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</si>
  <si>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</si>
  <si>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</si>
  <si>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</si>
  <si>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</si>
  <si>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</si>
  <si>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</si>
  <si>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</si>
  <si>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</si>
  <si>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</si>
  <si>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</si>
  <si>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</si>
  <si>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</si>
  <si>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</si>
  <si>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</si>
  <si>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</si>
  <si>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</si>
  <si>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</si>
  <si>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</si>
  <si>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</si>
  <si>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</si>
  <si>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</si>
  <si>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</si>
  <si>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</si>
  <si>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</si>
  <si>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</si>
  <si>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</si>
  <si>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</si>
  <si>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</si>
  <si>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</si>
  <si>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</si>
  <si>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</si>
  <si>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</si>
  <si>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</si>
  <si>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</si>
  <si>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</si>
  <si>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</si>
  <si>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</si>
  <si>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</si>
  <si>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</si>
  <si>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</si>
  <si>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</si>
  <si>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</si>
  <si>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</si>
  <si>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</si>
  <si>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</si>
  <si>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</si>
  <si>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</si>
  <si>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</si>
  <si>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</si>
  <si>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</si>
  <si>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</si>
  <si>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</si>
  <si>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</si>
  <si>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</si>
  <si>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</si>
  <si>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</si>
  <si>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</si>
  <si>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</si>
  <si>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</si>
  <si>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</si>
  <si>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</si>
  <si>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</si>
  <si>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</si>
  <si>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</si>
  <si>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</si>
  <si>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</si>
  <si>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</si>
  <si>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</si>
  <si>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</si>
  <si>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</si>
  <si>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</si>
  <si>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</si>
  <si>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</si>
  <si>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</si>
  <si>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</si>
  <si>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</si>
  <si>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</si>
  <si>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</si>
  <si>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</si>
  <si>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</si>
  <si>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</si>
  <si>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</si>
  <si>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</si>
  <si>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</si>
  <si>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</si>
  <si>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</si>
  <si>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</si>
  <si>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</si>
  <si>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</si>
  <si>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</si>
  <si>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</si>
  <si>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</si>
  <si>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</si>
  <si>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</si>
  <si>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</si>
  <si>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</si>
  <si>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</si>
  <si>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</si>
  <si>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</si>
  <si>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</si>
  <si>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</si>
  <si>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</si>
  <si>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</si>
  <si>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</si>
  <si>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</si>
  <si>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</si>
  <si>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</si>
  <si>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</si>
  <si>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</si>
  <si>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</si>
  <si>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</si>
  <si>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</si>
  <si>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</si>
  <si>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</si>
  <si>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</si>
  <si>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</si>
  <si>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</si>
  <si>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</si>
  <si>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</si>
  <si>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</si>
  <si>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</si>
  <si>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</si>
  <si>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</si>
  <si>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</si>
  <si>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</si>
  <si>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</si>
  <si>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</si>
  <si>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</si>
  <si>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</si>
  <si>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</si>
  <si>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</si>
  <si>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</si>
  <si>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</si>
  <si>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</si>
  <si>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</si>
  <si>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</si>
  <si>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</si>
  <si>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</si>
  <si>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</si>
  <si>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</si>
  <si>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</si>
  <si>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</si>
  <si>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</si>
  <si>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</si>
  <si>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</si>
  <si>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</si>
  <si>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</si>
  <si>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</si>
  <si>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</si>
  <si>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</si>
  <si>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</si>
  <si>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</si>
  <si>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</si>
  <si>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</si>
  <si>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</si>
  <si>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</si>
  <si>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</si>
  <si>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</si>
  <si>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</si>
  <si>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</si>
  <si>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</si>
  <si>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</si>
  <si>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</si>
  <si>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</si>
  <si>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</si>
  <si>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</si>
  <si>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</si>
  <si>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</si>
  <si>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</si>
  <si>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</si>
  <si>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</si>
  <si>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</si>
  <si>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</si>
  <si>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</si>
  <si>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</si>
  <si>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</si>
  <si>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</si>
  <si>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</si>
  <si>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</si>
  <si>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</si>
  <si>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</si>
  <si>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</si>
  <si>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</si>
  <si>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</si>
  <si>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</si>
  <si>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</si>
  <si>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</si>
  <si>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</si>
  <si>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</si>
  <si>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</si>
  <si>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</si>
  <si>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</si>
  <si>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</si>
  <si>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</si>
  <si>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</si>
  <si>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</si>
  <si>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</si>
  <si>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</si>
  <si>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</si>
  <si>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</si>
  <si>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</si>
  <si>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</si>
  <si>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</si>
  <si>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</si>
  <si>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</si>
  <si>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</si>
  <si>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</si>
  <si>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</si>
  <si>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</si>
  <si>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</si>
  <si>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</si>
  <si>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</si>
  <si>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</si>
  <si>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</si>
  <si>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</si>
  <si>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</si>
  <si>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</si>
  <si>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</si>
  <si>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</si>
  <si>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</si>
  <si>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</si>
  <si>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</si>
  <si>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</si>
  <si>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</si>
  <si>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</si>
  <si>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</si>
  <si>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</si>
  <si>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</si>
  <si>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</si>
  <si>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</si>
  <si>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</si>
  <si>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</si>
  <si>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</si>
  <si>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</si>
  <si>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</si>
  <si>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</si>
  <si>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</si>
  <si>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</si>
  <si>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</si>
  <si>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</si>
  <si>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</si>
  <si>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</si>
  <si>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</si>
  <si>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</si>
  <si>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</si>
  <si>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</si>
  <si>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</si>
  <si>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</si>
  <si>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</si>
  <si>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</si>
  <si>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</si>
  <si>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</si>
  <si>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</si>
  <si>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</si>
  <si>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</si>
  <si>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</si>
  <si>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</si>
  <si>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</si>
  <si>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</si>
  <si>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</si>
  <si>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</si>
  <si>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</si>
  <si>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</si>
  <si>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</si>
  <si>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</si>
  <si>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</si>
  <si>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</si>
  <si>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</si>
  <si>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</si>
  <si>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</si>
  <si>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</si>
  <si>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</si>
  <si>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</si>
  <si>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</si>
  <si>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</si>
  <si>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</si>
  <si>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</si>
  <si>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</si>
  <si>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</si>
  <si>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</si>
  <si>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</si>
  <si>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</si>
  <si>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</si>
  <si>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</si>
  <si>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</si>
  <si>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</si>
  <si>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</si>
  <si>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</si>
  <si>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</si>
  <si>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</si>
  <si>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</si>
  <si>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</si>
  <si>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</si>
  <si>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</si>
  <si>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</si>
  <si>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</si>
  <si>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</si>
  <si>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</si>
  <si>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</si>
  <si>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</si>
  <si>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</si>
  <si>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</si>
  <si>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</si>
  <si>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</si>
  <si>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</si>
  <si>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</si>
  <si>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</si>
  <si>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</si>
  <si>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</si>
  <si>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</si>
  <si>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</si>
  <si>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</si>
  <si>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</si>
  <si>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</si>
  <si>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</si>
  <si>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</si>
  <si>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</si>
  <si>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</si>
  <si>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</si>
  <si>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</si>
  <si>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</si>
  <si>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</si>
  <si>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</si>
  <si>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</si>
  <si>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</si>
  <si>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</si>
  <si>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</si>
  <si>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</si>
  <si>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</si>
  <si>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</si>
  <si>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</si>
  <si>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</si>
  <si>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</si>
  <si>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</si>
  <si>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</si>
  <si>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</si>
  <si>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</si>
  <si>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</si>
  <si>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</si>
  <si>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</si>
  <si>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</si>
  <si>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</si>
  <si>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</si>
  <si>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</si>
  <si>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</si>
  <si>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</si>
  <si>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</si>
  <si>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</si>
  <si>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</si>
  <si>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</si>
  <si>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</si>
  <si>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</si>
  <si>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</si>
  <si>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</si>
  <si>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</si>
  <si>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</si>
  <si>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</si>
  <si>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</si>
  <si>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</si>
  <si>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</si>
  <si>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</si>
  <si>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</si>
  <si>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</si>
  <si>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</si>
  <si>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</si>
  <si>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</si>
  <si>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</si>
  <si>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</si>
  <si>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</si>
  <si>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</si>
  <si>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</si>
  <si>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</si>
  <si>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</si>
  <si>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</si>
  <si>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</si>
  <si>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</si>
  <si>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</si>
  <si>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</si>
  <si>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</si>
  <si>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</si>
  <si>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</si>
  <si>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</si>
  <si>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</si>
  <si>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</si>
  <si>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</si>
  <si>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</si>
  <si>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</si>
  <si>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</si>
  <si>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</si>
  <si>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</si>
  <si>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</si>
  <si>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</si>
  <si>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</si>
  <si>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</si>
  <si>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</si>
  <si>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</si>
  <si>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</si>
  <si>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</si>
  <si>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</si>
  <si>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</si>
  <si>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</si>
  <si>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</si>
  <si>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</si>
  <si>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</si>
  <si>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</si>
  <si>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</si>
  <si>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</si>
  <si>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</si>
  <si>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</si>
  <si>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</si>
  <si>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</si>
  <si>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</si>
  <si>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</si>
  <si>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</si>
  <si>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</si>
  <si>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</si>
  <si>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</si>
  <si>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</si>
  <si>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</si>
  <si>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</si>
  <si>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</si>
  <si>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</si>
  <si>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</si>
  <si>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</si>
  <si>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</si>
  <si>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</si>
  <si>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</si>
  <si>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</si>
  <si>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</si>
  <si>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</si>
  <si>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</si>
  <si>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</si>
  <si>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</si>
  <si>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</si>
  <si>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</si>
  <si>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</si>
  <si>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</si>
  <si>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</si>
  <si>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</si>
  <si>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</si>
  <si>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</si>
  <si>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</si>
  <si>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</si>
  <si>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</si>
  <si>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</si>
  <si>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</si>
  <si>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</si>
  <si>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</si>
  <si>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</si>
  <si>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</si>
  <si>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</si>
  <si>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</si>
  <si>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</si>
  <si>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</si>
  <si>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</si>
  <si>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</si>
  <si>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</si>
  <si>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</si>
  <si>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</si>
  <si>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</si>
  <si>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</si>
  <si>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</si>
  <si>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</si>
  <si>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</si>
  <si>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</si>
  <si>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</si>
  <si>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</si>
  <si>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</si>
  <si>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</si>
  <si>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</si>
  <si>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</si>
  <si>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</si>
  <si>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</si>
  <si>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</si>
  <si>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</si>
  <si>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</si>
  <si>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</si>
  <si>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</si>
  <si>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</si>
  <si>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</si>
  <si>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</si>
  <si>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</si>
  <si>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</si>
  <si>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</si>
  <si>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</si>
  <si>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</si>
  <si>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</si>
  <si>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</si>
  <si>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</si>
  <si>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</si>
  <si>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</si>
  <si>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</si>
  <si>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</si>
  <si>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</si>
  <si>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</si>
  <si>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</si>
  <si>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</si>
  <si>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</si>
  <si>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</si>
  <si>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</si>
  <si>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</si>
  <si>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</si>
  <si>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</si>
  <si>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</si>
  <si>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</si>
  <si>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</si>
  <si>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</si>
  <si>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</si>
  <si>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</si>
  <si>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</si>
  <si>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</si>
  <si>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</si>
  <si>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</si>
  <si>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</si>
  <si>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</si>
  <si>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</si>
  <si>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</si>
  <si>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</si>
  <si>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</si>
  <si>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</si>
  <si>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</si>
  <si>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</si>
  <si>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</si>
  <si>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</si>
  <si>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</si>
  <si>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</si>
  <si>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</si>
  <si>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</si>
  <si>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</si>
  <si>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</si>
  <si>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</si>
  <si>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</si>
  <si>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</si>
  <si>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</si>
  <si>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</si>
  <si>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</si>
  <si>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</si>
  <si>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</si>
  <si>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</si>
  <si>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</si>
  <si>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</si>
  <si>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</si>
  <si>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</si>
  <si>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</si>
  <si>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</si>
  <si>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</si>
  <si>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</si>
  <si>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</si>
  <si>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</si>
  <si>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</si>
  <si>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</si>
  <si>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</si>
  <si>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</si>
  <si>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</si>
  <si>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</si>
  <si>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</si>
  <si>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</si>
  <si>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</si>
  <si>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</si>
  <si>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</si>
  <si>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</si>
  <si>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</si>
  <si>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</si>
  <si>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</si>
  <si>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</si>
  <si>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</si>
  <si>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</si>
  <si>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</si>
  <si>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</si>
  <si>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</si>
  <si>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</si>
  <si>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</si>
  <si>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</si>
  <si>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</si>
  <si>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</si>
  <si>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</si>
  <si>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</si>
  <si>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</si>
  <si>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</si>
  <si>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</si>
  <si>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</si>
  <si>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</si>
  <si>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</si>
  <si>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</si>
  <si>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</si>
  <si>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</si>
  <si>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</si>
  <si>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</si>
  <si>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</si>
  <si>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</si>
  <si>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</si>
  <si>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</si>
  <si>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</si>
  <si>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</si>
  <si>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</si>
  <si>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</si>
  <si>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</si>
  <si>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</si>
  <si>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</si>
  <si>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</si>
  <si>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</si>
  <si>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</si>
  <si>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</si>
  <si>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</si>
  <si>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</si>
  <si>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</si>
  <si>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</si>
  <si>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</si>
  <si>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</si>
  <si>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</si>
  <si>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</si>
  <si>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</si>
  <si>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</si>
  <si>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</si>
  <si>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</si>
  <si>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</si>
  <si>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</si>
  <si>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</si>
  <si>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</si>
  <si>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</si>
  <si>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</si>
  <si>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</si>
  <si>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</si>
  <si>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</si>
  <si>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</si>
  <si>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</si>
  <si>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</si>
  <si>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</si>
  <si>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</si>
  <si>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</si>
  <si>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</si>
  <si>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</si>
  <si>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</si>
  <si>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</si>
  <si>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</si>
  <si>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</si>
  <si>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</si>
  <si>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</si>
  <si>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</si>
  <si>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</si>
  <si>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</si>
  <si>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</si>
  <si>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</si>
  <si>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</si>
  <si>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</si>
  <si>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</si>
  <si>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</si>
  <si>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</si>
  <si>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</si>
  <si>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</si>
  <si>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</si>
  <si>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</si>
  <si>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</si>
  <si>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</si>
  <si>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</si>
  <si>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</si>
  <si>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</si>
  <si>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</si>
  <si>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</si>
  <si>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</si>
  <si>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</si>
  <si>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</si>
  <si>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</si>
  <si>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</si>
  <si>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</si>
  <si>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</si>
  <si>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</si>
  <si>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</si>
  <si>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</si>
  <si>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</si>
  <si>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</si>
  <si>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</si>
  <si>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</si>
  <si>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</si>
  <si>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</si>
  <si>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</si>
  <si>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</si>
  <si>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</si>
  <si>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</si>
  <si>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</si>
  <si>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</si>
  <si>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</si>
  <si>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</si>
  <si>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</si>
  <si>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</si>
  <si>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</si>
  <si>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</si>
  <si>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</si>
  <si>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</si>
  <si>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</si>
  <si>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</si>
  <si>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</si>
  <si>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</si>
  <si>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</si>
  <si>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</si>
  <si>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</si>
  <si>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</si>
  <si>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</si>
  <si>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</si>
  <si>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</si>
  <si>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</si>
  <si>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</si>
  <si>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</si>
  <si>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</si>
  <si>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</si>
  <si>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</si>
  <si>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</si>
  <si>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</si>
  <si>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</si>
  <si>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</si>
  <si>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</si>
  <si>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</si>
  <si>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</si>
  <si>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</si>
  <si>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</si>
  <si>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</si>
  <si>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</si>
  <si>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</si>
  <si>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</si>
  <si>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</si>
  <si>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</si>
  <si>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</si>
  <si>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</si>
  <si>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</si>
  <si>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</si>
  <si>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</si>
  <si>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</si>
  <si>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</si>
  <si>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</si>
  <si>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</si>
  <si>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</si>
  <si>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</si>
  <si>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</si>
  <si>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</si>
  <si>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</si>
  <si>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</si>
  <si>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</si>
  <si>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</si>
  <si>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</si>
  <si>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</si>
  <si>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</si>
  <si>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</si>
  <si>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</si>
  <si>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</si>
  <si>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</si>
  <si>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</si>
  <si>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</si>
  <si>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</si>
  <si>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</si>
  <si>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</si>
  <si>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</si>
  <si>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</si>
  <si>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</si>
  <si>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</si>
  <si>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</si>
  <si>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</si>
  <si>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</si>
  <si>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</si>
  <si>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</si>
  <si>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</si>
  <si>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</si>
  <si>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</si>
  <si>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</si>
  <si>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</si>
  <si>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</si>
  <si>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</si>
  <si>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</si>
  <si>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</si>
  <si>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</si>
  <si>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</si>
  <si>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</si>
  <si>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</si>
  <si>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</si>
  <si>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</si>
  <si>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</si>
  <si>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</si>
  <si>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</si>
  <si>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</si>
  <si>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</si>
  <si>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</si>
  <si>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</si>
  <si>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</si>
  <si>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</si>
  <si>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</si>
  <si>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</si>
  <si>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</si>
  <si>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</si>
  <si>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</si>
  <si>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</si>
  <si>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</si>
  <si>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</si>
  <si>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</si>
  <si>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</si>
  <si>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</si>
  <si>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</si>
  <si>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</si>
  <si>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</si>
  <si>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</si>
  <si>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</si>
  <si>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</si>
  <si>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</si>
  <si>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</si>
  <si>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</si>
  <si>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</si>
  <si>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</si>
  <si>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</si>
  <si>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</si>
  <si>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</si>
  <si>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</si>
  <si>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</si>
  <si>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</si>
  <si>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</si>
  <si>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</si>
  <si>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</si>
  <si>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</si>
  <si>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</si>
  <si>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</si>
  <si>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</si>
  <si>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</si>
  <si>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</si>
  <si>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</si>
  <si>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</si>
  <si>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</si>
  <si>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</si>
  <si>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</si>
  <si>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</si>
  <si>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</si>
  <si>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</si>
  <si>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</si>
  <si>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</si>
  <si>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</si>
  <si>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</si>
  <si>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</si>
  <si>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</si>
  <si>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</si>
  <si>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</si>
  <si>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</si>
  <si>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</si>
  <si>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</si>
  <si>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</si>
  <si>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</si>
  <si>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</si>
  <si>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</si>
  <si>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</si>
  <si>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</si>
  <si>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</si>
  <si>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</si>
  <si>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</si>
  <si>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</si>
  <si>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</si>
  <si>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</si>
  <si>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</si>
  <si>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</si>
  <si>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</si>
  <si>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</si>
  <si>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</si>
  <si>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</si>
  <si>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</si>
  <si>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</si>
  <si>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</si>
  <si>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</si>
  <si>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</si>
  <si>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</si>
  <si>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</si>
  <si>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</si>
  <si>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</si>
  <si>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</si>
  <si>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</si>
  <si>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</si>
  <si>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</si>
  <si>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</si>
  <si>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</si>
  <si>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</si>
  <si>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</si>
  <si>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</si>
  <si>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</si>
  <si>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</si>
  <si>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</si>
  <si>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</si>
  <si>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</si>
  <si>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</si>
  <si>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</si>
  <si>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</si>
  <si>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</si>
  <si>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</si>
  <si>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</si>
  <si>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</si>
  <si>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</si>
  <si>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</si>
  <si>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</si>
  <si>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</si>
  <si>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</si>
  <si>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</si>
  <si>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</si>
  <si>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</si>
  <si>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</si>
  <si>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</si>
  <si>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</si>
  <si>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</si>
  <si>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</si>
  <si>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</si>
  <si>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</si>
  <si>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</si>
  <si>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</si>
  <si>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</si>
  <si>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</si>
  <si>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</si>
  <si>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</si>
  <si>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</si>
  <si>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</si>
  <si>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</si>
  <si>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</si>
  <si>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</si>
  <si>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</si>
  <si>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</si>
  <si>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</si>
  <si>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</si>
  <si>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</si>
  <si>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</si>
  <si>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</si>
  <si>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</si>
  <si>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</si>
  <si>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</si>
  <si>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</si>
  <si>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</si>
  <si>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</si>
  <si>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</si>
  <si>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</si>
  <si>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</si>
  <si>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</si>
  <si>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</si>
  <si>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</si>
  <si>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</si>
  <si>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</si>
  <si>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</si>
  <si>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</si>
  <si>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</si>
  <si>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</si>
  <si>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</si>
  <si>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</si>
  <si>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</si>
  <si>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</si>
  <si>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</si>
  <si>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</si>
  <si>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</si>
  <si>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</si>
  <si>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</si>
  <si>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</si>
  <si>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</si>
  <si>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</si>
  <si>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</si>
  <si>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</si>
  <si>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</si>
  <si>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</si>
  <si>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</si>
  <si>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</si>
  <si>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</si>
  <si>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</si>
  <si>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</si>
  <si>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</si>
  <si>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</si>
  <si>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</si>
  <si>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</si>
  <si>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</si>
  <si>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</si>
  <si>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</si>
  <si>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</si>
  <si>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</si>
  <si>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</si>
  <si>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</si>
  <si>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</si>
  <si>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</si>
  <si>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</si>
  <si>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</si>
  <si>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</si>
  <si>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</si>
  <si>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</si>
  <si>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</si>
  <si>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</si>
  <si>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</si>
  <si>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</si>
  <si>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</si>
  <si>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</si>
  <si>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</si>
  <si>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</si>
  <si>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</si>
  <si>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</si>
  <si>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</si>
  <si>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</si>
  <si>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</si>
  <si>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</si>
  <si>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</si>
  <si>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</si>
  <si>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</si>
  <si>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</si>
  <si>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</si>
  <si>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</si>
  <si>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</si>
  <si>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</si>
  <si>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</si>
  <si>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</si>
  <si>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</si>
  <si>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</si>
  <si>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</si>
  <si>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</si>
  <si>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</si>
  <si>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</si>
  <si>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</si>
  <si>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</si>
  <si>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</si>
  <si>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</si>
  <si>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</si>
  <si>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</si>
  <si>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</si>
  <si>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</si>
  <si>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</si>
  <si>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</si>
  <si>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</si>
  <si>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</si>
  <si>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</si>
  <si>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</si>
  <si>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</si>
  <si>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</si>
  <si>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</si>
  <si>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</si>
  <si>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</si>
  <si>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</si>
  <si>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</si>
  <si>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</si>
  <si>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</si>
  <si>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</si>
  <si>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</si>
  <si>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</si>
  <si>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</si>
  <si>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</si>
  <si>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</si>
  <si>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</si>
  <si>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</si>
  <si>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</si>
  <si>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</si>
  <si>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</si>
  <si>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</si>
  <si>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</si>
  <si>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</si>
  <si>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</si>
  <si>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</si>
  <si>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</si>
  <si>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</si>
  <si>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</si>
  <si>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</si>
  <si>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</si>
  <si>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</si>
  <si>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</si>
  <si>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</si>
  <si>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</si>
  <si>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</si>
  <si>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</si>
  <si>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</si>
  <si>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</si>
  <si>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</si>
  <si>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</si>
  <si>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</si>
  <si>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</si>
  <si>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</si>
  <si>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</si>
  <si>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</si>
  <si>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</si>
  <si>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</si>
  <si>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</si>
  <si>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</si>
  <si>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</si>
  <si>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</si>
  <si>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</si>
  <si>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</si>
  <si>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</si>
  <si>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</si>
  <si>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</si>
  <si>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</si>
  <si>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</si>
  <si>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</si>
  <si>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</si>
  <si>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</si>
  <si>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</si>
  <si>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</si>
  <si>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</si>
  <si>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</si>
  <si>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</si>
  <si>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</si>
  <si>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</si>
  <si>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</si>
  <si>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</si>
  <si>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</si>
  <si>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</si>
  <si>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</si>
  <si>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</si>
  <si>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</si>
  <si>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</si>
  <si>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</si>
  <si>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</si>
  <si>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</si>
  <si>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</si>
  <si>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</si>
  <si>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</si>
  <si>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</si>
  <si>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</si>
  <si>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</si>
  <si>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</si>
  <si>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</si>
  <si>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</si>
  <si>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</si>
  <si>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</si>
  <si>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</si>
  <si>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</si>
  <si>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</si>
  <si>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</si>
  <si>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</si>
  <si>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</si>
  <si>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</si>
  <si>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</si>
  <si>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</si>
  <si>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</si>
  <si>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</si>
  <si>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</si>
  <si>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</si>
  <si>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</si>
  <si>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</si>
  <si>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</si>
  <si>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</si>
  <si>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</si>
  <si>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</si>
  <si>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</si>
  <si>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</si>
  <si>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</si>
  <si>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</si>
  <si>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</si>
  <si>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</si>
  <si>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</si>
  <si>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</si>
  <si>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</si>
  <si>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</si>
  <si>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</si>
  <si>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</si>
  <si>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</si>
  <si>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</si>
  <si>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</si>
  <si>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</si>
  <si>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</si>
  <si>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</si>
  <si>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</si>
  <si>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</si>
  <si>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</si>
  <si>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</si>
  <si>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</si>
  <si>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</si>
  <si>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</si>
  <si>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</si>
  <si>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</si>
  <si>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</si>
  <si>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</si>
  <si>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</si>
  <si>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</si>
  <si>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</si>
  <si>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</si>
  <si>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</si>
  <si>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</si>
  <si>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</si>
  <si>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</si>
  <si>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</si>
  <si>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</si>
  <si>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</si>
  <si>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</si>
  <si>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</si>
  <si>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</si>
  <si>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</si>
  <si>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</si>
  <si>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</si>
  <si>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</si>
  <si>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</si>
  <si>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</si>
  <si>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</si>
  <si>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</si>
  <si>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</si>
  <si>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</si>
  <si>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</si>
  <si>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</si>
  <si>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</si>
  <si>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</si>
  <si>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</si>
  <si>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</si>
  <si>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</si>
  <si>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</si>
  <si>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</si>
  <si>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</si>
  <si>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</si>
  <si>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</si>
  <si>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</si>
  <si>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</si>
  <si>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</si>
  <si>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</si>
  <si>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</si>
  <si>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</si>
  <si>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</si>
  <si>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</si>
  <si>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</si>
  <si>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</si>
  <si>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</si>
  <si>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</si>
  <si>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</si>
  <si>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</si>
  <si>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</si>
  <si>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</si>
  <si>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</si>
  <si>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</si>
  <si>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</si>
  <si>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</si>
  <si>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</si>
  <si>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</si>
  <si>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</si>
  <si>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</si>
  <si>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</si>
  <si>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</si>
  <si>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</si>
  <si>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</si>
  <si>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</si>
  <si>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</si>
  <si>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</si>
  <si>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</si>
  <si>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</si>
  <si>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</si>
  <si>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</si>
  <si>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</si>
  <si>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</si>
  <si>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</si>
  <si>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</si>
  <si>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</si>
  <si>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</si>
  <si>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</si>
  <si>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</si>
  <si>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</si>
  <si>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</si>
  <si>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</si>
  <si>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</si>
  <si>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</si>
  <si>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</si>
  <si>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</si>
  <si>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</si>
  <si>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</si>
  <si>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</si>
  <si>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</si>
  <si>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</si>
  <si>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</si>
  <si>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</si>
  <si>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</si>
  <si>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</si>
  <si>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</si>
  <si>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</si>
  <si>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</si>
  <si>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</si>
  <si>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</si>
  <si>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</si>
  <si>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</si>
  <si>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</si>
  <si>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</si>
  <si>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</si>
  <si>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</si>
  <si>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</si>
  <si>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</si>
  <si>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</si>
  <si>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</si>
  <si>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</si>
  <si>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</si>
  <si>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</si>
  <si>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</si>
  <si>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</si>
  <si>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</si>
  <si>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</si>
  <si>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</si>
  <si>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</si>
  <si>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</si>
  <si>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</si>
  <si>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</si>
  <si>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</si>
  <si>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</si>
  <si>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</si>
  <si>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</si>
  <si>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</si>
  <si>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</si>
  <si>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</si>
  <si>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</si>
  <si>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</si>
  <si>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</si>
  <si>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</si>
  <si>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</si>
  <si>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</si>
  <si>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</si>
  <si>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</si>
  <si>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</si>
  <si>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</si>
  <si>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</si>
  <si>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</si>
  <si>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</si>
  <si>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</si>
  <si>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</si>
  <si>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</si>
  <si>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</si>
  <si>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</si>
  <si>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</si>
  <si>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</si>
  <si>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</si>
  <si>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</si>
  <si>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</si>
  <si>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</si>
  <si>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</si>
  <si>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</si>
  <si>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</si>
  <si>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</si>
  <si>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</si>
  <si>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</si>
  <si>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</si>
  <si>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</si>
  <si>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</si>
  <si>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</si>
  <si>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</si>
  <si>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</si>
  <si>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</si>
  <si>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</si>
  <si>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</si>
  <si>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</si>
  <si>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</si>
  <si>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</si>
  <si>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</si>
  <si>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</si>
  <si>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</si>
  <si>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</si>
  <si>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</si>
  <si>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</si>
  <si>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</si>
  <si>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</si>
  <si>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</si>
  <si>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</si>
  <si>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</si>
  <si>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</si>
  <si>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</si>
  <si>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</si>
  <si>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</si>
  <si>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</si>
  <si>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</si>
  <si>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</si>
  <si>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</si>
  <si>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</si>
  <si>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</si>
  <si>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</si>
  <si>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</si>
  <si>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</si>
  <si>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</si>
  <si>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</si>
  <si>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</si>
  <si>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</si>
  <si>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</si>
  <si>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</si>
  <si>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</si>
  <si>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</si>
  <si>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</si>
  <si>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</si>
  <si>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</si>
  <si>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</si>
  <si>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</si>
  <si>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</si>
  <si>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</si>
  <si>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</si>
  <si>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</si>
  <si>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</si>
  <si>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</si>
  <si>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</si>
  <si>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</si>
  <si>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</si>
  <si>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</si>
  <si>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</si>
  <si>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</si>
  <si>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</si>
  <si>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</si>
  <si>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</si>
  <si>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</si>
  <si>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</si>
  <si>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</si>
  <si>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</si>
  <si>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</si>
  <si>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</si>
  <si>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</si>
  <si>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</si>
  <si>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</si>
  <si>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</si>
  <si>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</si>
  <si>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</si>
  <si>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</si>
  <si>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</si>
  <si>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</si>
  <si>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</si>
  <si>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</si>
  <si>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</si>
  <si>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</si>
  <si>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</si>
  <si>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</si>
  <si>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</si>
  <si>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</si>
  <si>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</si>
  <si>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</si>
  <si>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</si>
  <si>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</si>
  <si>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</si>
  <si>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</si>
  <si>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</si>
  <si>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</si>
  <si>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</si>
  <si>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</si>
  <si>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</si>
  <si>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</si>
  <si>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</si>
  <si>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</si>
  <si>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</si>
  <si>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</si>
  <si>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</si>
  <si>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</si>
  <si>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</si>
  <si>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</si>
  <si>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</si>
  <si>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</si>
  <si>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</si>
  <si>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</si>
  <si>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</si>
  <si>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</si>
  <si>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</si>
  <si>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</si>
  <si>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</si>
  <si>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</si>
  <si>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</si>
  <si>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</si>
  <si>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</si>
  <si>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</si>
  <si>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</si>
  <si>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</si>
  <si>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</si>
  <si>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</si>
  <si>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</si>
  <si>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</si>
  <si>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</si>
  <si>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</si>
  <si>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</si>
  <si>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</si>
  <si>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</si>
  <si>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</si>
  <si>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</si>
  <si>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</si>
  <si>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</si>
  <si>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</si>
  <si>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</si>
  <si>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</si>
  <si>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</si>
  <si>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</si>
  <si>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</si>
  <si>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</si>
  <si>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</si>
  <si>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</si>
  <si>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</si>
  <si>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</si>
  <si>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</si>
  <si>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</si>
  <si>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</si>
  <si>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</si>
  <si>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</si>
  <si>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</si>
  <si>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</si>
  <si>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</si>
  <si>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</si>
  <si>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</si>
  <si>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</si>
  <si>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</si>
  <si>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</si>
  <si>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</si>
  <si>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</si>
  <si>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</si>
  <si>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</si>
  <si>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</si>
  <si>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</si>
  <si>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</si>
  <si>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</si>
  <si>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</si>
  <si>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</si>
  <si>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</si>
  <si>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</si>
  <si>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</si>
  <si>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</si>
  <si>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</si>
  <si>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</si>
  <si>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</si>
  <si>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</si>
  <si>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</si>
  <si>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</si>
  <si>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</si>
  <si>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</si>
  <si>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</si>
  <si>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</si>
  <si>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</si>
  <si>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</si>
  <si>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</si>
  <si>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</si>
  <si>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</si>
  <si>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</si>
  <si>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</si>
  <si>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</si>
  <si>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</si>
  <si>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</si>
  <si>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</si>
  <si>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</si>
  <si>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</si>
  <si>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</si>
  <si>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</si>
  <si>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</si>
  <si>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</si>
  <si>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</si>
  <si>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</si>
  <si>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</si>
  <si>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</si>
  <si>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</si>
  <si>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</si>
  <si>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</si>
  <si>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</si>
  <si>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</si>
  <si>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</si>
  <si>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</si>
  <si>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</si>
  <si>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</si>
  <si>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</si>
  <si>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</si>
  <si>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</si>
  <si>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</si>
  <si>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</si>
  <si>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</si>
  <si>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</si>
  <si>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</si>
  <si>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</si>
  <si>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</si>
  <si>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</si>
  <si>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</si>
  <si>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</si>
  <si>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</si>
  <si>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</si>
  <si>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</si>
  <si>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</si>
  <si>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</si>
  <si>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</si>
  <si>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</si>
  <si>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</si>
  <si>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</si>
  <si>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</si>
  <si>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</si>
  <si>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</si>
  <si>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</si>
  <si>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</si>
  <si>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</si>
  <si>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</si>
  <si>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</si>
  <si>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</si>
  <si>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</si>
  <si>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</si>
  <si>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</si>
  <si>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</si>
  <si>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</si>
  <si>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</si>
  <si>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</si>
  <si>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</si>
  <si>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</si>
  <si>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</si>
  <si>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</si>
  <si>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</si>
  <si>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</si>
  <si>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</si>
  <si>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</si>
  <si>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</si>
  <si>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</si>
  <si>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</si>
  <si>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</si>
  <si>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</si>
  <si>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</si>
  <si>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</si>
  <si>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</si>
  <si>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</si>
  <si>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</si>
  <si>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</si>
  <si>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</si>
  <si>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</si>
  <si>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</si>
  <si>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</si>
  <si>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</si>
  <si>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</si>
  <si>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</si>
  <si>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</si>
  <si>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</si>
  <si>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</si>
  <si>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</si>
  <si>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</si>
  <si>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</si>
  <si>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</si>
  <si>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</si>
  <si>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</si>
  <si>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</si>
  <si>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</si>
  <si>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</si>
  <si>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</si>
  <si>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</si>
  <si>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</si>
  <si>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</si>
  <si>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</si>
  <si>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</si>
  <si>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</si>
  <si>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</si>
  <si>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</si>
  <si>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</si>
  <si>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</si>
  <si>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</si>
  <si>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</si>
  <si>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</si>
  <si>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</si>
  <si>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</si>
  <si>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</si>
  <si>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</si>
  <si>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</si>
  <si>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</si>
  <si>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</si>
  <si>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</si>
  <si>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</si>
  <si>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</si>
  <si>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</si>
  <si>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</si>
  <si>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</si>
  <si>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</si>
  <si>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</si>
  <si>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</si>
  <si>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</si>
  <si>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</si>
  <si>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</si>
  <si>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</si>
  <si>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</si>
  <si>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</si>
  <si>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</si>
  <si>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</si>
  <si>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</si>
  <si>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</si>
  <si>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</si>
  <si>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</si>
  <si>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</si>
  <si>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</si>
  <si>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</si>
  <si>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</si>
  <si>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</si>
  <si>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</si>
  <si>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</si>
  <si>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</si>
  <si>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</si>
  <si>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</si>
  <si>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</si>
  <si>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</si>
  <si>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</si>
  <si>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</si>
  <si>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</si>
  <si>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</si>
  <si>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</si>
  <si>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</si>
  <si>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</si>
  <si>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</si>
  <si>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</si>
  <si>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</si>
  <si>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</si>
  <si>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</si>
  <si>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</si>
  <si>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</si>
  <si>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</si>
  <si>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</si>
  <si>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</si>
  <si>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</si>
  <si>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</si>
  <si>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</si>
  <si>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</si>
  <si>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</si>
  <si>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</si>
  <si>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</si>
  <si>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</si>
  <si>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</si>
  <si>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</si>
  <si>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</si>
  <si>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</si>
  <si>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</si>
  <si>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</si>
  <si>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</si>
  <si>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</si>
  <si>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</si>
  <si>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</si>
  <si>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</si>
  <si>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</si>
  <si>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</si>
  <si>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</si>
  <si>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</si>
  <si>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</si>
  <si>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</si>
  <si>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</si>
  <si>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</si>
  <si>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</si>
  <si>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</si>
  <si>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</si>
  <si>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</si>
  <si>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</si>
  <si>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</si>
  <si>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</si>
  <si>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</si>
  <si>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</si>
  <si>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</si>
  <si>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</si>
  <si>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</si>
  <si>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</si>
  <si>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</si>
  <si>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</si>
  <si>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</si>
  <si>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</si>
  <si>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</si>
  <si>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</si>
  <si>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</si>
  <si>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</si>
  <si>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</si>
  <si>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</si>
  <si>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</si>
  <si>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</si>
  <si>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</si>
  <si>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</si>
  <si>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</si>
  <si>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</si>
  <si>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</si>
  <si>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</si>
  <si>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</si>
  <si>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</si>
  <si>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</si>
  <si>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</si>
  <si>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</si>
  <si>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</si>
  <si>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</si>
  <si>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</si>
  <si>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</si>
  <si>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</si>
  <si>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</si>
  <si>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</si>
  <si>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</si>
  <si>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</si>
  <si>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</si>
  <si>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</si>
  <si>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</si>
  <si>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</si>
  <si>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</si>
  <si>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</si>
  <si>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</si>
  <si>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</si>
  <si>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</si>
  <si>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</si>
  <si>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</si>
  <si>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</si>
  <si>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</si>
  <si>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</si>
  <si>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</si>
  <si>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</si>
  <si>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</si>
  <si>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</si>
  <si>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</si>
  <si>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</si>
  <si>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</si>
  <si>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</si>
  <si>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</si>
  <si>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</si>
  <si>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</si>
  <si>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</si>
  <si>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</si>
  <si>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</si>
  <si>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</si>
  <si>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</si>
  <si>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</si>
  <si>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</si>
  <si>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</si>
  <si>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</si>
  <si>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</si>
  <si>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</si>
  <si>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</si>
  <si>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</si>
  <si>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</si>
  <si>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</si>
  <si>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</si>
  <si>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</si>
  <si>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</si>
  <si>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</si>
  <si>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</si>
  <si>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</si>
  <si>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</si>
  <si>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</si>
  <si>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</si>
  <si>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</si>
  <si>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</si>
  <si>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</si>
  <si>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</si>
  <si>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</si>
  <si>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</si>
  <si>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</si>
  <si>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</si>
  <si>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</si>
  <si>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</si>
  <si>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</si>
  <si>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</si>
  <si>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</si>
  <si>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</si>
  <si>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</si>
  <si>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</si>
  <si>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</si>
  <si>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</si>
  <si>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</si>
  <si>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</si>
  <si>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</si>
  <si>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</si>
  <si>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</si>
  <si>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</si>
  <si>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</si>
  <si>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</si>
  <si>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</si>
  <si>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</si>
  <si>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</si>
  <si>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</si>
  <si>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</si>
  <si>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</si>
  <si>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</si>
  <si>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</si>
  <si>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</si>
  <si>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</si>
  <si>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</si>
  <si>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</si>
  <si>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</si>
  <si>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</si>
  <si>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</si>
  <si>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</si>
  <si>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</si>
  <si>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</si>
  <si>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</si>
  <si>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</si>
  <si>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</si>
  <si>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</si>
  <si>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</si>
  <si>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</si>
  <si>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</si>
  <si>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</si>
  <si>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</si>
  <si>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</si>
  <si>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</si>
  <si>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</si>
  <si>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</si>
  <si>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</si>
  <si>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</si>
  <si>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</si>
  <si>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</si>
  <si>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</si>
  <si>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</si>
  <si>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</si>
  <si>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</si>
  <si>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</si>
  <si>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</si>
  <si>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</si>
  <si>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</si>
  <si>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</si>
  <si>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</si>
  <si>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</si>
  <si>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</si>
  <si>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</si>
  <si>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</si>
  <si>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</si>
  <si>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</si>
  <si>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</si>
  <si>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</si>
  <si>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</si>
  <si>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</si>
  <si>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</si>
  <si>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</si>
  <si>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</si>
  <si>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</si>
  <si>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</si>
  <si>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</si>
  <si>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</si>
  <si>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</si>
  <si>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</si>
  <si>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</si>
  <si>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</si>
  <si>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</si>
  <si>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</si>
  <si>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</si>
  <si>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</si>
  <si>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</si>
  <si>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</si>
  <si>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</si>
  <si>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</si>
  <si>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</si>
  <si>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</si>
  <si>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</si>
  <si>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</si>
  <si>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</si>
  <si>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</si>
  <si>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</si>
  <si>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</si>
  <si>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</si>
  <si>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</si>
  <si>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</si>
  <si>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</si>
  <si>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</si>
  <si>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</si>
  <si>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</si>
  <si>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</si>
  <si>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</si>
  <si>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</si>
  <si>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</si>
  <si>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</si>
  <si>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</si>
  <si>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</si>
  <si>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</si>
  <si>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</si>
  <si>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</si>
  <si>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</si>
  <si>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</si>
  <si>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</si>
  <si>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</si>
  <si>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</si>
  <si>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</si>
  <si>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</si>
  <si>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</si>
  <si>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</si>
  <si>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</si>
  <si>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</si>
  <si>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</si>
  <si>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</si>
  <si>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</si>
  <si>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</si>
  <si>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</si>
  <si>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</si>
  <si>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</si>
  <si>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</si>
  <si>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</si>
  <si>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</si>
  <si>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</si>
  <si>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</si>
  <si>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</si>
  <si>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</si>
  <si>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</si>
  <si>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</si>
  <si>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</si>
  <si>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</si>
  <si>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</si>
  <si>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</si>
  <si>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</si>
  <si>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</si>
  <si>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</si>
  <si>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</si>
  <si>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</si>
  <si>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</si>
  <si>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</si>
  <si>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</si>
  <si>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</si>
  <si>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</si>
  <si>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</si>
  <si>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</si>
  <si>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</si>
  <si>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</si>
  <si>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</si>
  <si>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</si>
  <si>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</si>
  <si>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</si>
  <si>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</si>
  <si>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</si>
  <si>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</si>
  <si>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</si>
  <si>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</si>
  <si>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</si>
  <si>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</si>
  <si>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</si>
  <si>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</si>
  <si>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</si>
  <si>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</si>
  <si>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</si>
  <si>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</si>
  <si>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</si>
  <si>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</si>
  <si>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</si>
  <si>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</si>
  <si>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</si>
  <si>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</si>
  <si>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</si>
  <si>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</si>
  <si>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</si>
  <si>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</si>
  <si>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</si>
  <si>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</si>
  <si>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</si>
  <si>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</si>
  <si>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</si>
  <si>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</si>
  <si>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</si>
  <si>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</si>
  <si>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</si>
  <si>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</si>
  <si>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</si>
  <si>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</si>
  <si>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</si>
  <si>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</si>
  <si>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</si>
  <si>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</si>
  <si>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</si>
  <si>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</si>
  <si>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</si>
  <si>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</si>
  <si>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</si>
  <si>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</si>
  <si>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</si>
  <si>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</si>
  <si>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</si>
  <si>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</si>
  <si>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</si>
  <si>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</si>
  <si>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</si>
  <si>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</si>
  <si>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</si>
  <si>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</si>
  <si>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</si>
  <si>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</si>
  <si>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</si>
  <si>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</si>
  <si>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</si>
  <si>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</si>
  <si>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</si>
  <si>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</si>
  <si>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</si>
  <si>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</si>
  <si>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</si>
  <si>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</si>
  <si>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</si>
  <si>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</si>
  <si>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</si>
  <si>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</si>
  <si>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</si>
  <si>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</si>
  <si>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</si>
  <si>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</si>
  <si>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</si>
  <si>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</si>
  <si>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</si>
  <si>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</si>
  <si>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</si>
  <si>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</si>
  <si>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</si>
  <si>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</si>
  <si>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</si>
  <si>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</si>
  <si>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</si>
  <si>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</si>
  <si>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</si>
  <si>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</si>
  <si>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</si>
  <si>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</si>
  <si>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</si>
  <si>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</si>
  <si>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</si>
  <si>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</si>
  <si>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</si>
  <si>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</si>
  <si>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</si>
  <si>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</si>
  <si>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</si>
  <si>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</si>
  <si>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</si>
  <si>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</si>
  <si>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</si>
  <si>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</si>
  <si>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</si>
  <si>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</si>
  <si>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</si>
  <si>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</si>
  <si>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</si>
  <si>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</si>
  <si>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</si>
  <si>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</si>
  <si>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</si>
  <si>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</si>
  <si>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</si>
  <si>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</si>
  <si>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</si>
  <si>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</si>
  <si>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</si>
  <si>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</si>
  <si>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</si>
  <si>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</si>
  <si>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</si>
  <si>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</si>
  <si>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</si>
  <si>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</si>
  <si>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</si>
  <si>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</si>
  <si>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</si>
  <si>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</si>
  <si>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</si>
  <si>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</si>
  <si>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</si>
  <si>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</si>
  <si>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</si>
  <si>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</si>
  <si>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</si>
  <si>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</si>
  <si>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</si>
  <si>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</si>
  <si>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</si>
  <si>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</si>
  <si>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</si>
  <si>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</si>
  <si>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</si>
  <si>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</si>
  <si>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</si>
  <si>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</si>
  <si>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</si>
  <si>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</si>
  <si>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</si>
  <si>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</si>
  <si>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</si>
  <si>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</si>
  <si>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</si>
  <si>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</si>
  <si>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</si>
  <si>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</si>
  <si>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</si>
  <si>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</si>
  <si>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</si>
  <si>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</si>
  <si>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</si>
  <si>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</si>
  <si>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</si>
  <si>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</si>
  <si>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</si>
  <si>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</si>
  <si>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</si>
  <si>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</si>
  <si>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</si>
  <si>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</si>
  <si>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</si>
  <si>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</si>
  <si>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</si>
  <si>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</si>
  <si>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</si>
  <si>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</si>
  <si>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</si>
  <si>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</si>
  <si>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</si>
  <si>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</si>
  <si>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</si>
  <si>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</si>
  <si>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</si>
  <si>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</si>
  <si>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</si>
  <si>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</si>
  <si>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</si>
  <si>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</si>
  <si>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</si>
  <si>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</si>
  <si>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</si>
  <si>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</si>
  <si>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</si>
  <si>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</si>
  <si>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</si>
  <si>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</si>
  <si>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</si>
  <si>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</si>
  <si>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</si>
  <si>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</si>
  <si>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</si>
  <si>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</si>
  <si>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</si>
  <si>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</si>
  <si>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</si>
  <si>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</si>
  <si>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</si>
  <si>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</si>
  <si>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</si>
  <si>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</si>
  <si>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</si>
  <si>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</si>
  <si>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</si>
  <si>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</si>
  <si>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</si>
  <si>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</si>
  <si>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</si>
  <si>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</si>
  <si>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</si>
  <si>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</si>
  <si>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</si>
  <si>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</si>
  <si>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</si>
  <si>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</si>
  <si>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</si>
  <si>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</si>
  <si>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</si>
  <si>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</si>
  <si>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</si>
  <si>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</si>
  <si>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</si>
  <si>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</si>
  <si>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</si>
  <si>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</si>
  <si>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</si>
  <si>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</si>
  <si>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</si>
  <si>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</si>
  <si>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</si>
  <si>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</si>
  <si>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</si>
  <si>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</si>
  <si>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</si>
  <si>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</si>
  <si>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</si>
  <si>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</si>
  <si>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</si>
  <si>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</si>
  <si>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</si>
  <si>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</si>
  <si>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</si>
  <si>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</si>
  <si>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</si>
  <si>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</si>
  <si>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</si>
  <si>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</si>
  <si>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</si>
  <si>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</si>
  <si>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</si>
  <si>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</si>
  <si>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</si>
  <si>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</si>
  <si>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</si>
  <si>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</si>
  <si>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</si>
  <si>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</si>
  <si>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</si>
  <si>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</si>
  <si>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</si>
  <si>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</si>
  <si>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</si>
  <si>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</si>
  <si>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</si>
  <si>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</si>
  <si>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</si>
  <si>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</si>
  <si>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</si>
  <si>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</si>
  <si>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</si>
  <si>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</si>
  <si>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</si>
  <si>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</si>
  <si>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</si>
  <si>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</si>
  <si>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</si>
  <si>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</si>
  <si>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</si>
  <si>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</si>
  <si>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</si>
  <si>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</si>
  <si>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</si>
  <si>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</si>
  <si>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</si>
  <si>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</si>
  <si>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</si>
  <si>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</si>
  <si>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</si>
  <si>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</si>
  <si>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</si>
  <si>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</si>
  <si>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</si>
  <si>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</si>
  <si>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</si>
  <si>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</si>
  <si>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</si>
  <si>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</si>
  <si>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</si>
  <si>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</si>
  <si>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</si>
  <si>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</si>
  <si>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</si>
  <si>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</si>
  <si>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</si>
  <si>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</si>
  <si>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</si>
  <si>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</si>
  <si>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</si>
  <si>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</si>
  <si>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</si>
  <si>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</si>
  <si>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</si>
  <si>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</si>
  <si>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</si>
  <si>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</si>
  <si>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</si>
  <si>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</si>
  <si>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</si>
  <si>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</si>
  <si>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</si>
  <si>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</si>
  <si>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</si>
  <si>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</si>
  <si>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</si>
  <si>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</si>
  <si>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</si>
  <si>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</si>
  <si>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</si>
  <si>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</si>
  <si>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</si>
  <si>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</si>
  <si>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</si>
  <si>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</si>
  <si>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</si>
  <si>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</si>
  <si>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</si>
  <si>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</si>
  <si>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</si>
  <si>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</si>
  <si>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</si>
  <si>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</si>
  <si>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</si>
  <si>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</si>
  <si>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</si>
  <si>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</si>
  <si>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</si>
  <si>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</si>
  <si>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</si>
  <si>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</si>
  <si>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</si>
  <si>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</si>
  <si>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</si>
  <si>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</si>
  <si>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</si>
  <si>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</si>
  <si>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</si>
  <si>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</si>
  <si>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</si>
  <si>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</si>
  <si>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</si>
  <si>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</si>
  <si>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</si>
  <si>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</si>
  <si>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</si>
  <si>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</si>
  <si>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</si>
  <si>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</si>
  <si>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</si>
  <si>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</si>
  <si>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</si>
  <si>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</si>
  <si>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</si>
  <si>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</si>
  <si>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</si>
  <si>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</si>
  <si>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</si>
  <si>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</si>
  <si>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</si>
  <si>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</si>
  <si>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</si>
  <si>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</si>
  <si>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</si>
  <si>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</si>
  <si>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</si>
  <si>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</si>
  <si>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</si>
  <si>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</si>
  <si>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</si>
  <si>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</si>
  <si>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</si>
  <si>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</si>
  <si>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</si>
  <si>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</si>
  <si>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</si>
  <si>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</si>
  <si>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</si>
  <si>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</si>
  <si>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</si>
  <si>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</si>
  <si>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</si>
  <si>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</si>
  <si>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</si>
  <si>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</si>
  <si>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</si>
  <si>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</si>
  <si>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</si>
  <si>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</si>
  <si>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</si>
  <si>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</si>
  <si>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</si>
  <si>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</si>
  <si>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</si>
  <si>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</si>
  <si>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</si>
  <si>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</si>
  <si>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</si>
  <si>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</si>
  <si>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</si>
  <si>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</si>
  <si>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</si>
  <si>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</si>
  <si>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</si>
  <si>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</si>
  <si>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</si>
  <si>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</si>
  <si>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</si>
  <si>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</si>
  <si>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</si>
  <si>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</si>
  <si>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</si>
  <si>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</si>
  <si>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</si>
  <si>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</si>
  <si>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</si>
  <si>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</si>
  <si>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</si>
  <si>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</si>
  <si>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</si>
  <si>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</si>
  <si>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</si>
  <si>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</si>
  <si>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</si>
  <si>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</si>
  <si>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</si>
  <si>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</si>
  <si>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</si>
  <si>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</si>
  <si>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</si>
  <si>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</si>
  <si>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</si>
  <si>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</si>
  <si>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</si>
  <si>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</si>
  <si>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</si>
  <si>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</si>
  <si>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</si>
  <si>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</si>
  <si>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</si>
  <si>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</si>
  <si>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</si>
  <si>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</si>
  <si>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</si>
  <si>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</si>
  <si>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</si>
  <si>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</si>
  <si>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</si>
  <si>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</si>
  <si>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</si>
  <si>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</si>
  <si>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</si>
  <si>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</si>
  <si>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</si>
  <si>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</si>
  <si>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</si>
  <si>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</si>
  <si>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</si>
  <si>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</si>
  <si>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</si>
  <si>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</si>
  <si>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</si>
  <si>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</si>
  <si>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</si>
  <si>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</si>
  <si>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</si>
  <si>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</si>
  <si>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</si>
  <si>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</si>
  <si>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</si>
  <si>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</si>
  <si>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</si>
  <si>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</si>
  <si>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</si>
  <si>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</si>
  <si>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</si>
  <si>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</si>
  <si>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</si>
  <si>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</si>
  <si>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</si>
  <si>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</si>
  <si>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</si>
  <si>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</si>
  <si>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</si>
  <si>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</si>
  <si>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</si>
  <si>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</si>
  <si>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</si>
  <si>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</si>
  <si>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</si>
  <si>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</si>
  <si>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</si>
  <si>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</si>
  <si>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</si>
  <si>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</si>
  <si>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</si>
  <si>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</si>
  <si>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</si>
  <si>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</si>
  <si>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</si>
  <si>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</si>
  <si>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</si>
  <si>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</si>
  <si>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</si>
  <si>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</si>
  <si>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</si>
  <si>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</si>
  <si>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</si>
  <si>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</si>
  <si>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</si>
  <si>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</si>
  <si>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</si>
  <si>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</si>
  <si>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</si>
  <si>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</si>
  <si>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</si>
  <si>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</si>
  <si>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</si>
  <si>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</si>
  <si>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</si>
  <si>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</si>
  <si>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</si>
  <si>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</si>
  <si>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</si>
  <si>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</si>
  <si>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</si>
  <si>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</si>
  <si>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</si>
  <si>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</si>
  <si>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</si>
  <si>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</si>
  <si>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</si>
  <si>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</si>
  <si>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</si>
  <si>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</si>
  <si>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</si>
  <si>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</si>
  <si>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</si>
  <si>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</si>
  <si>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</si>
  <si>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</si>
  <si>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</si>
  <si>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</si>
  <si>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</si>
  <si>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</si>
  <si>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</si>
  <si>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</si>
  <si>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</si>
  <si>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</si>
  <si>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</si>
  <si>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</si>
  <si>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</si>
  <si>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</si>
  <si>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</si>
  <si>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</si>
  <si>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</si>
  <si>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</si>
  <si>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</si>
  <si>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</si>
  <si>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</si>
  <si>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</si>
  <si>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</si>
  <si>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</si>
  <si>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</si>
  <si>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</si>
  <si>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</si>
  <si>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</si>
  <si>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</si>
  <si>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</si>
  <si>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</si>
  <si>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</si>
  <si>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</si>
  <si>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</si>
  <si>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</si>
  <si>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</si>
  <si>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</si>
  <si>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</si>
  <si>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</si>
  <si>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</si>
  <si>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</si>
  <si>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</si>
  <si>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</si>
  <si>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</si>
  <si>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</si>
  <si>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</si>
  <si>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</si>
  <si>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</si>
  <si>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</si>
  <si>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</si>
  <si>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</si>
  <si>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</si>
  <si>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</si>
  <si>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</si>
  <si>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</si>
  <si>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</si>
  <si>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</si>
  <si>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</si>
  <si>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</si>
  <si>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</si>
  <si>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</si>
  <si>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</si>
  <si>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</si>
  <si>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</si>
  <si>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</si>
  <si>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</si>
  <si>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</si>
  <si>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</si>
  <si>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</si>
  <si>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</si>
  <si>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</si>
  <si>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</si>
  <si>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</si>
  <si>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</si>
  <si>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</si>
  <si>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</si>
  <si>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</si>
  <si>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</si>
  <si>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</si>
  <si>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</si>
  <si>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</si>
  <si>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</si>
  <si>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</si>
  <si>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</si>
  <si>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</si>
  <si>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</si>
  <si>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</si>
  <si>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</si>
  <si>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</si>
  <si>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</si>
  <si>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</si>
  <si>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</si>
  <si>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</si>
  <si>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</si>
  <si>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</si>
  <si>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</si>
  <si>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</si>
  <si>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</si>
  <si>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</si>
  <si>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</si>
  <si>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</si>
  <si>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</si>
  <si>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</si>
  <si>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</si>
  <si>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</si>
  <si>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</si>
  <si>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</si>
  <si>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</si>
  <si>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</si>
  <si>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</si>
  <si>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</si>
  <si>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</si>
  <si>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</si>
  <si>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</si>
  <si>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</si>
  <si>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</si>
  <si>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</si>
  <si>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</si>
  <si>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</si>
  <si>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</si>
  <si>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</si>
  <si>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</si>
  <si>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</si>
  <si>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</si>
  <si>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</si>
  <si>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</si>
  <si>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</si>
  <si>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</si>
  <si>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</si>
  <si>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</si>
  <si>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</si>
  <si>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</si>
  <si>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</si>
  <si>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</si>
  <si>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</si>
  <si>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</si>
  <si>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</si>
  <si>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</si>
  <si>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</si>
  <si>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</si>
  <si>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</si>
  <si>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</si>
  <si>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</si>
  <si>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</si>
  <si>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</si>
  <si>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</si>
  <si>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</si>
  <si>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</si>
  <si>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</si>
  <si>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</si>
  <si>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</si>
  <si>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</si>
  <si>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</si>
  <si>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</si>
  <si>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</si>
  <si>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</si>
  <si>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</si>
  <si>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</si>
  <si>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</si>
  <si>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</si>
  <si>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</si>
  <si>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</si>
  <si>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</si>
  <si>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</si>
  <si>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</si>
  <si>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</si>
  <si>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</si>
  <si>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</si>
  <si>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</si>
  <si>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</si>
  <si>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</si>
  <si>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</si>
  <si>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</si>
  <si>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</si>
  <si>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</si>
  <si>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</si>
  <si>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</si>
  <si>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</si>
  <si>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</si>
  <si>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</si>
  <si>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</si>
  <si>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</si>
  <si>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</si>
  <si>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</si>
  <si>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</si>
  <si>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</si>
  <si>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</si>
  <si>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</si>
  <si>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</si>
  <si>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</si>
  <si>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</si>
  <si>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</si>
  <si>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</si>
  <si>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</si>
  <si>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</si>
  <si>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</si>
  <si>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</si>
  <si>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</si>
  <si>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</si>
  <si>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</si>
  <si>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</si>
  <si>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</si>
  <si>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</si>
  <si>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</si>
  <si>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</si>
  <si>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</si>
  <si>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</si>
  <si>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</si>
  <si>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</si>
  <si>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</si>
  <si>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</si>
  <si>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</si>
  <si>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</si>
  <si>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</si>
  <si>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</si>
  <si>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</si>
  <si>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</si>
  <si>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</si>
  <si>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</si>
  <si>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</si>
  <si>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</si>
  <si>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</si>
  <si>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</si>
  <si>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</si>
  <si>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</si>
  <si>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</si>
  <si>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</si>
  <si>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</si>
  <si>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</si>
  <si>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</si>
  <si>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</si>
  <si>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</si>
  <si>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</si>
  <si>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</si>
  <si>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</si>
  <si>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</si>
  <si>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</si>
  <si>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</si>
  <si>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</si>
  <si>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</si>
  <si>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</si>
  <si>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</si>
  <si>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</si>
  <si>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</si>
  <si>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</si>
  <si>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</si>
  <si>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</si>
  <si>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</si>
  <si>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</si>
  <si>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</si>
  <si>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</si>
  <si>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</si>
  <si>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</si>
  <si>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</si>
  <si>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</si>
  <si>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</si>
  <si>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</si>
  <si>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</si>
  <si>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</si>
  <si>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</si>
  <si>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</si>
  <si>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</si>
  <si>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</si>
  <si>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</si>
  <si>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</si>
  <si>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</si>
  <si>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</si>
  <si>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</si>
  <si>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</si>
  <si>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</si>
  <si>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</si>
  <si>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</si>
  <si>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</si>
  <si>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</si>
  <si>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</si>
  <si>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</si>
  <si>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</si>
  <si>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</si>
  <si>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</si>
  <si>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</si>
  <si>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</si>
  <si>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</si>
  <si>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</si>
  <si>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</si>
  <si>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</si>
  <si>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</si>
  <si>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</si>
  <si>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</si>
  <si>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</si>
  <si>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</si>
  <si>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</si>
  <si>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</si>
  <si>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</si>
  <si>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</si>
  <si>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</si>
  <si>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</si>
  <si>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</si>
  <si>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</si>
  <si>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</si>
  <si>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</si>
  <si>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</si>
  <si>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</si>
  <si>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</si>
  <si>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</si>
  <si>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</si>
  <si>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</si>
  <si>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</si>
  <si>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</si>
  <si>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</si>
  <si>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</si>
  <si>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</si>
  <si>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</si>
  <si>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</si>
  <si>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</si>
  <si>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</si>
  <si>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</si>
  <si>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</si>
  <si>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</si>
  <si>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</si>
  <si>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</si>
  <si>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</si>
  <si>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</si>
  <si>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</si>
  <si>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</si>
  <si>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</si>
  <si>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</si>
  <si>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</si>
  <si>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</si>
  <si>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</si>
  <si>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</si>
  <si>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</si>
  <si>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</si>
  <si>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</si>
  <si>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</si>
  <si>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</si>
  <si>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</si>
  <si>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</si>
  <si>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</si>
  <si>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</si>
  <si>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</si>
  <si>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</si>
  <si>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</si>
  <si>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</si>
  <si>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</si>
  <si>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</si>
  <si>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</si>
  <si>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</si>
  <si>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</si>
  <si>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</si>
  <si>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</si>
  <si>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</si>
  <si>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</si>
  <si>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</si>
  <si>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</si>
  <si>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</si>
  <si>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</si>
  <si>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</si>
  <si>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</si>
  <si>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</si>
  <si>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</si>
  <si>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</si>
  <si>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</si>
  <si>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</si>
  <si>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</si>
  <si>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</si>
  <si>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</si>
  <si>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</si>
  <si>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</si>
  <si>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</si>
  <si>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</si>
  <si>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</si>
  <si>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</si>
  <si>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</si>
  <si>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</si>
  <si>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</si>
  <si>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</si>
  <si>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</si>
  <si>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</si>
  <si>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</si>
  <si>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</si>
  <si>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</si>
  <si>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</si>
  <si>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</si>
  <si>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</si>
  <si>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</si>
  <si>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</si>
  <si>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</si>
  <si>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</si>
  <si>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</si>
  <si>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</si>
  <si>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</si>
  <si>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</si>
  <si>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</si>
  <si>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</si>
  <si>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</si>
  <si>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</si>
  <si>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</si>
  <si>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</si>
  <si>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</si>
  <si>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</si>
  <si>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</si>
  <si>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</si>
  <si>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</si>
  <si>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</si>
  <si>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</si>
  <si>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</si>
  <si>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</si>
  <si>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</si>
  <si>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</si>
  <si>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</si>
  <si>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</si>
  <si>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</si>
  <si>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</si>
  <si>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</si>
  <si>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</si>
  <si>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</si>
  <si>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</si>
  <si>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</si>
  <si>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</si>
  <si>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</si>
  <si>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</si>
  <si>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</si>
  <si>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</si>
  <si>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</si>
  <si>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</si>
  <si>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</si>
  <si>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</si>
  <si>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</si>
  <si>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</si>
  <si>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</si>
  <si>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</si>
  <si>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</si>
  <si>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</si>
  <si>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</si>
  <si>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</si>
  <si>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</si>
  <si>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</si>
  <si>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</si>
  <si>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</si>
  <si>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</si>
  <si>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</si>
  <si>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</si>
  <si>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</si>
  <si>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</si>
  <si>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</si>
  <si>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</si>
  <si>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</si>
  <si>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</si>
  <si>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</si>
  <si>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</si>
  <si>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</si>
  <si>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</si>
  <si>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</si>
  <si>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</si>
  <si>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</si>
  <si>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</si>
  <si>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</si>
  <si>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</si>
  <si>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</si>
  <si>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</si>
  <si>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</si>
  <si>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</si>
  <si>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</si>
  <si>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</si>
  <si>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</si>
  <si>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</si>
  <si>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</si>
  <si>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</si>
  <si>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</si>
  <si>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</si>
  <si>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</si>
  <si>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</si>
  <si>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</si>
  <si>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</si>
  <si>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</si>
  <si>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</si>
  <si>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</si>
  <si>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</si>
  <si>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</si>
  <si>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</si>
  <si>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</si>
  <si>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</si>
  <si>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</si>
  <si>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</si>
  <si>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</si>
  <si>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</si>
  <si>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</si>
  <si>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</si>
  <si>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</si>
  <si>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</si>
  <si>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</si>
  <si>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</si>
  <si>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</si>
  <si>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</si>
  <si>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</si>
  <si>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</si>
  <si>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</si>
  <si>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</si>
  <si>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</si>
  <si>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</si>
  <si>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</si>
  <si>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</si>
  <si>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</si>
  <si>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</si>
  <si>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</si>
  <si>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</si>
  <si>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</si>
  <si>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</si>
  <si>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</si>
  <si>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</si>
  <si>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</si>
  <si>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</si>
  <si>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</si>
  <si>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</si>
  <si>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</si>
  <si>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</si>
  <si>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</si>
  <si>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</si>
  <si>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</si>
  <si>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</si>
  <si>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</si>
  <si>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</si>
  <si>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</si>
  <si>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</si>
  <si>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</si>
  <si>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</si>
  <si>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</si>
  <si>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</si>
  <si>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</si>
  <si>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</si>
  <si>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</si>
  <si>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</si>
  <si>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</si>
  <si>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</si>
  <si>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</si>
  <si>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</si>
  <si>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</si>
  <si>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</si>
  <si>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</si>
  <si>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</si>
  <si>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</si>
  <si>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</si>
  <si>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</si>
  <si>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</si>
  <si>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</si>
  <si>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</si>
  <si>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</si>
  <si>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</si>
  <si>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</si>
  <si>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</si>
  <si>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</si>
  <si>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</si>
  <si>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</si>
  <si>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</si>
  <si>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</si>
  <si>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</si>
  <si>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</si>
  <si>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</si>
  <si>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</si>
  <si>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</si>
  <si>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</si>
  <si>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</si>
  <si>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</si>
  <si>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</si>
  <si>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</si>
  <si>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</si>
  <si>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</si>
  <si>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</si>
  <si>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</si>
  <si>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</si>
  <si>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</si>
  <si>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</si>
  <si>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</si>
  <si>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</si>
  <si>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</si>
  <si>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</si>
  <si>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</si>
  <si>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</si>
  <si>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</si>
  <si>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</si>
  <si>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</si>
  <si>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</si>
  <si>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</si>
  <si>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</si>
  <si>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</si>
  <si>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</si>
  <si>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</si>
  <si>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</si>
  <si>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</si>
  <si>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</si>
  <si>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</si>
  <si>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</si>
  <si>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</si>
  <si>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</si>
  <si>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</si>
  <si>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</si>
  <si>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</si>
  <si>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</si>
  <si>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</si>
  <si>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</si>
  <si>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</si>
  <si>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</si>
  <si>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</si>
  <si>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</si>
  <si>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</si>
  <si>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</si>
  <si>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</si>
  <si>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</si>
  <si>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</si>
  <si>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</si>
  <si>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</si>
  <si>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</si>
  <si>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</si>
  <si>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</si>
  <si>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</si>
  <si>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</si>
  <si>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</si>
  <si>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</si>
  <si>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</si>
  <si>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</si>
  <si>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</si>
  <si>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</si>
  <si>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</si>
  <si>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</si>
  <si>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</si>
  <si>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</si>
  <si>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</si>
  <si>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</si>
  <si>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</si>
  <si>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</si>
  <si>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</si>
  <si>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</si>
  <si>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</si>
  <si>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</si>
  <si>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</si>
  <si>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</si>
  <si>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</si>
  <si>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</si>
  <si>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</si>
  <si>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</si>
  <si>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</si>
  <si>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</si>
  <si>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</si>
  <si>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</si>
  <si>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</si>
  <si>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</si>
  <si>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</si>
  <si>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</si>
  <si>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</si>
  <si>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</si>
  <si>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</si>
  <si>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</si>
  <si>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</si>
  <si>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</si>
  <si>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</si>
  <si>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</si>
  <si>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</si>
  <si>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</si>
  <si>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</si>
  <si>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</si>
  <si>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</si>
  <si>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</si>
  <si>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</si>
  <si>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</si>
  <si>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</si>
  <si>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</si>
  <si>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</si>
  <si>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</si>
  <si>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</si>
  <si>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</si>
  <si>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</si>
  <si>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</si>
  <si>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</si>
  <si>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</si>
  <si>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</si>
  <si>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</si>
  <si>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</si>
  <si>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</si>
  <si>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</si>
  <si>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</si>
  <si>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</si>
  <si>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</si>
  <si>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</si>
  <si>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</si>
  <si>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</si>
  <si>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</si>
  <si>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</si>
  <si>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</si>
  <si>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</si>
  <si>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</si>
  <si>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</si>
  <si>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</si>
  <si>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</si>
  <si>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</si>
  <si>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</si>
  <si>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</si>
  <si>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</si>
  <si>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</si>
  <si>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</si>
  <si>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</si>
  <si>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</si>
  <si>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</si>
  <si>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</si>
  <si>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</si>
  <si>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</si>
  <si>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</si>
  <si>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</si>
  <si>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</si>
  <si>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</si>
  <si>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</si>
  <si>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</si>
  <si>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</si>
  <si>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</si>
  <si>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</si>
  <si>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</si>
  <si>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</si>
  <si>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</si>
  <si>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</si>
  <si>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</si>
  <si>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</si>
  <si>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</si>
  <si>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</si>
  <si>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</si>
  <si>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</si>
  <si>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</si>
  <si>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</si>
  <si>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</si>
  <si>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</si>
  <si>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</si>
  <si>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</si>
  <si>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</si>
  <si>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</si>
  <si>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</si>
  <si>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</si>
  <si>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</si>
  <si>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</si>
  <si>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</si>
  <si>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</si>
  <si>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</si>
  <si>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</si>
  <si>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</si>
  <si>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</si>
  <si>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</si>
  <si>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</si>
  <si>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</si>
  <si>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</si>
  <si>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</si>
  <si>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</si>
  <si>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</si>
  <si>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</si>
  <si>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</si>
  <si>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</si>
  <si>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</si>
  <si>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</si>
  <si>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</si>
  <si>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</si>
  <si>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</si>
  <si>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</si>
  <si>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</si>
  <si>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</si>
  <si>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</si>
  <si>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</si>
  <si>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</si>
  <si>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</si>
  <si>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</si>
  <si>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</si>
  <si>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</si>
  <si>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</si>
  <si>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</si>
  <si>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</si>
  <si>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</si>
  <si>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</si>
  <si>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</si>
  <si>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</si>
  <si>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</si>
  <si>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</si>
  <si>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</si>
  <si>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</si>
  <si>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</si>
  <si>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</si>
  <si>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</si>
  <si>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</si>
  <si>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</si>
  <si>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</si>
  <si>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</si>
  <si>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</si>
  <si>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</si>
  <si>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</si>
  <si>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</si>
  <si>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</si>
  <si>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</si>
  <si>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</si>
  <si>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</si>
  <si>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</si>
  <si>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</si>
  <si>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</si>
  <si>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</si>
  <si>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</si>
  <si>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</si>
  <si>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</si>
  <si>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</si>
  <si>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</si>
  <si>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</si>
  <si>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</si>
  <si>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</si>
  <si>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</si>
  <si>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</si>
  <si>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</si>
  <si>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</si>
  <si>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</si>
  <si>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</si>
  <si>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</si>
  <si>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</si>
  <si>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</si>
  <si>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</si>
  <si>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</si>
  <si>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</si>
  <si>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</si>
  <si>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</si>
  <si>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</si>
  <si>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</si>
  <si>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</si>
  <si>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</si>
  <si>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</si>
  <si>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</si>
  <si>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</si>
  <si>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</si>
  <si>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</si>
  <si>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</si>
  <si>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</si>
  <si>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</si>
  <si>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</si>
  <si>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</si>
  <si>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</si>
  <si>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</si>
  <si>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</si>
  <si>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</si>
  <si>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</si>
  <si>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</si>
  <si>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</si>
  <si>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</si>
  <si>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</si>
  <si>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</si>
  <si>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</si>
  <si>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</si>
  <si>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</si>
  <si>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</si>
  <si>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</si>
  <si>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</si>
  <si>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</si>
  <si>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</si>
  <si>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</si>
  <si>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</si>
  <si>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</si>
  <si>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</si>
  <si>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</si>
  <si>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</si>
  <si>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</si>
  <si>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</si>
  <si>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</si>
  <si>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</si>
  <si>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</si>
  <si>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</si>
  <si>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</si>
  <si>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</si>
  <si>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</si>
  <si>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</si>
  <si>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</si>
  <si>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</si>
  <si>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</si>
  <si>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</si>
  <si>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</si>
  <si>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</si>
  <si>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</si>
  <si>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</si>
  <si>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</si>
  <si>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</si>
  <si>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</si>
  <si>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</si>
  <si>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</si>
  <si>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</si>
  <si>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</si>
  <si>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</si>
  <si>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</si>
  <si>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</si>
  <si>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</si>
  <si>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</si>
  <si>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</si>
  <si>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</si>
  <si>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</si>
  <si>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</si>
  <si>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</si>
  <si>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</si>
  <si>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</si>
  <si>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</si>
  <si>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</si>
  <si>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</si>
  <si>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</si>
  <si>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</si>
  <si>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</si>
  <si>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</si>
  <si>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</si>
  <si>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</si>
  <si>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</si>
  <si>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</si>
  <si>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</si>
  <si>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</si>
  <si>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</si>
  <si>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</si>
  <si>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</si>
  <si>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</si>
  <si>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</si>
  <si>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</si>
  <si>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</si>
  <si>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</si>
  <si>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</si>
  <si>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</si>
  <si>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</si>
  <si>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</si>
  <si>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</si>
  <si>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</si>
  <si>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</si>
  <si>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</si>
  <si>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</si>
  <si>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</si>
  <si>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</si>
  <si>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</si>
  <si>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</si>
  <si>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</si>
  <si>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</si>
  <si>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</si>
  <si>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</si>
  <si>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</si>
  <si>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</si>
  <si>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</si>
  <si>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</si>
  <si>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</si>
  <si>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</si>
  <si>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</si>
  <si>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</si>
  <si>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</si>
  <si>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</si>
  <si>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</si>
  <si>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</si>
  <si>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</si>
  <si>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</si>
  <si>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</si>
  <si>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</si>
  <si>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</si>
  <si>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</si>
  <si>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</si>
  <si>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</si>
  <si>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</si>
  <si>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</si>
  <si>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</si>
  <si>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</si>
  <si>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</si>
  <si>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</si>
  <si>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</si>
  <si>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</si>
  <si>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</si>
  <si>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</si>
  <si>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</si>
  <si>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</si>
  <si>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</si>
  <si>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</si>
  <si>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</si>
  <si>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</si>
  <si>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</si>
  <si>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</si>
  <si>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</si>
  <si>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</si>
  <si>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</si>
  <si>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</si>
  <si>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</si>
  <si>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</si>
  <si>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</si>
  <si>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</si>
  <si>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</si>
  <si>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</si>
  <si>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</si>
  <si>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</si>
  <si>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</si>
  <si>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</si>
  <si>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</si>
  <si>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</si>
  <si>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</si>
  <si>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</si>
  <si>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</si>
  <si>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</si>
  <si>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</si>
  <si>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</si>
  <si>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</si>
  <si>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</si>
  <si>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</si>
  <si>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</si>
  <si>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</si>
  <si>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</si>
  <si>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</si>
  <si>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</si>
  <si>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</si>
  <si>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</si>
  <si>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</si>
  <si>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</si>
  <si>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</si>
  <si>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</si>
  <si>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</si>
  <si>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</si>
  <si>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</si>
  <si>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</si>
  <si>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</si>
  <si>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</si>
  <si>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</si>
  <si>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</si>
  <si>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</si>
  <si>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</si>
  <si>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</si>
  <si>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</si>
  <si>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</si>
  <si>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</si>
  <si>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</si>
  <si>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</si>
  <si>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</si>
  <si>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</si>
  <si>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</si>
  <si>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</si>
  <si>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</si>
  <si>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</si>
  <si>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</si>
  <si>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</si>
  <si>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</si>
  <si>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</si>
  <si>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</si>
  <si>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</si>
  <si>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</si>
  <si>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</si>
  <si>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</si>
  <si>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</si>
  <si>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</si>
  <si>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</si>
  <si>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</si>
  <si>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</si>
  <si>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</si>
  <si>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</si>
  <si>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</si>
  <si>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</si>
  <si>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</si>
  <si>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</si>
  <si>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</si>
  <si>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</si>
  <si>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</si>
  <si>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</si>
  <si>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</si>
  <si>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</si>
  <si>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</si>
  <si>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</si>
  <si>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</si>
  <si>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</si>
  <si>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</si>
  <si>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</si>
  <si>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</si>
  <si>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</si>
  <si>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</si>
  <si>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</si>
  <si>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</si>
  <si>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</si>
  <si>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</si>
  <si>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</si>
  <si>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</si>
  <si>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</si>
  <si>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</si>
  <si>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</si>
  <si>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</si>
  <si>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</si>
  <si>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</si>
  <si>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</si>
  <si>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</si>
  <si>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</si>
  <si>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</si>
  <si>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</si>
  <si>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</si>
  <si>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</si>
  <si>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</si>
  <si>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</si>
  <si>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</si>
  <si>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</si>
  <si>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</si>
  <si>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</si>
  <si>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</si>
  <si>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</si>
  <si>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</si>
  <si>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</si>
  <si>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</si>
  <si>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</si>
  <si>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</si>
  <si>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</si>
  <si>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</si>
  <si>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</si>
  <si>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</si>
  <si>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</si>
  <si>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</si>
  <si>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</si>
  <si>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</si>
  <si>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</si>
  <si>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</si>
  <si>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</si>
  <si>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</si>
  <si>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</si>
  <si>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</si>
  <si>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</si>
  <si>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</si>
  <si>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</si>
  <si>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</si>
  <si>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</si>
  <si>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</si>
  <si>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</si>
  <si>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</si>
  <si>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</si>
  <si>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</si>
  <si>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</si>
  <si>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</si>
  <si>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</si>
  <si>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</si>
  <si>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</si>
  <si>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</si>
  <si>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</si>
  <si>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</si>
  <si>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</si>
  <si>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</si>
  <si>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</si>
  <si>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</si>
  <si>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</si>
  <si>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</si>
  <si>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</si>
  <si>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</si>
  <si>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</si>
  <si>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</si>
  <si>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</si>
  <si>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</si>
  <si>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</si>
  <si>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</si>
  <si>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</si>
  <si>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</si>
  <si>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</si>
  <si>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</si>
  <si>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</si>
  <si>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</si>
  <si>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</si>
  <si>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</si>
  <si>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</si>
  <si>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</si>
  <si>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</si>
  <si>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</si>
  <si>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</si>
  <si>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</si>
  <si>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</si>
  <si>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</si>
  <si>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</si>
  <si>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</si>
  <si>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</si>
  <si>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</si>
  <si>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</si>
  <si>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</si>
  <si>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</si>
  <si>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</si>
  <si>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</si>
  <si>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</si>
  <si>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</si>
  <si>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</si>
  <si>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</si>
  <si>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</si>
  <si>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</si>
  <si>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</si>
  <si>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</si>
  <si>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</si>
  <si>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</si>
  <si>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</si>
  <si>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</si>
  <si>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</si>
  <si>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</si>
  <si>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</si>
  <si>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</si>
  <si>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</si>
  <si>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</si>
  <si>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</si>
  <si>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</si>
  <si>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</si>
  <si>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</si>
  <si>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</si>
  <si>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</si>
  <si>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</si>
  <si>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</si>
  <si>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</si>
  <si>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</si>
  <si>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</si>
  <si>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</si>
  <si>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</si>
  <si>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</si>
  <si>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</si>
  <si>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</si>
  <si>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</si>
  <si>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</si>
  <si>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</si>
  <si>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</si>
  <si>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</si>
  <si>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</si>
  <si>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</si>
  <si>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</si>
  <si>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</si>
  <si>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</si>
  <si>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</si>
  <si>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</si>
  <si>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</si>
  <si>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</si>
  <si>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</si>
  <si>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</si>
  <si>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</si>
  <si>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</si>
  <si>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</si>
  <si>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</si>
  <si>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</si>
  <si>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</si>
  <si>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</si>
  <si>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</si>
  <si>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</si>
  <si>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</si>
  <si>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</si>
  <si>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</si>
  <si>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</si>
  <si>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</si>
  <si>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</si>
  <si>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</si>
  <si>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</si>
  <si>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</si>
  <si>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</si>
  <si>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</si>
  <si>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</si>
  <si>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</si>
  <si>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</si>
  <si>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</si>
  <si>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</si>
  <si>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</si>
  <si>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</si>
  <si>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</si>
  <si>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</si>
  <si>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</si>
  <si>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</si>
  <si>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</si>
  <si>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</si>
  <si>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</si>
  <si>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</si>
  <si>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</si>
  <si>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</si>
  <si>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</si>
  <si>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</si>
  <si>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</si>
  <si>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</si>
  <si>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</si>
  <si>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</si>
  <si>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</si>
  <si>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</si>
  <si>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</si>
  <si>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</si>
  <si>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</si>
  <si>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</si>
  <si>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</si>
  <si>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</si>
  <si>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</si>
  <si>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</si>
  <si>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</si>
  <si>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</si>
  <si>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</si>
  <si>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</si>
  <si>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</si>
  <si>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</si>
  <si>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</si>
  <si>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</si>
  <si>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</si>
  <si>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</si>
  <si>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</si>
  <si>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</si>
  <si>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</si>
  <si>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</si>
  <si>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</si>
  <si>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</si>
  <si>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</si>
  <si>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</si>
  <si>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</si>
  <si>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</si>
  <si>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</si>
  <si>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</si>
  <si>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</si>
  <si>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</si>
  <si>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</si>
  <si>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</si>
  <si>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</si>
  <si>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</si>
  <si>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</si>
  <si>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</si>
  <si>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</si>
  <si>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</si>
  <si>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</si>
  <si>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</si>
  <si>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</si>
  <si>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</si>
  <si>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</si>
  <si>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</si>
  <si>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</si>
  <si>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</si>
  <si>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</si>
  <si>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</si>
  <si>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</si>
  <si>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</si>
  <si>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</si>
  <si>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</si>
  <si>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</si>
  <si>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</si>
  <si>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</si>
  <si>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</si>
  <si>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</si>
  <si>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</si>
  <si>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</si>
  <si>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</si>
  <si>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</si>
  <si>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</si>
  <si>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</si>
  <si>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</si>
  <si>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</si>
  <si>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</si>
  <si>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</si>
  <si>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</si>
  <si>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</si>
  <si>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</si>
  <si>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</si>
  <si>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</si>
  <si>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</si>
  <si>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</si>
  <si>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</si>
  <si>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</si>
  <si>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</si>
  <si>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</si>
  <si>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</si>
  <si>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</si>
  <si>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</si>
  <si>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</si>
  <si>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</si>
  <si>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</si>
  <si>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</si>
  <si>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</si>
  <si>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</si>
  <si>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</si>
  <si>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</si>
  <si>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</si>
  <si>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</si>
  <si>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</si>
  <si>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</si>
  <si>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</si>
  <si>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</si>
  <si>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</si>
  <si>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</si>
  <si>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</si>
  <si>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</si>
  <si>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</si>
  <si>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</si>
  <si>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</si>
  <si>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</si>
  <si>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</si>
  <si>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</si>
  <si>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</si>
  <si>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</si>
  <si>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</si>
  <si>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</si>
  <si>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</si>
  <si>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</si>
  <si>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</si>
  <si>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</si>
  <si>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</si>
  <si>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</si>
  <si>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</si>
  <si>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</si>
  <si>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</si>
  <si>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</si>
  <si>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</si>
  <si>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</si>
  <si>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</si>
  <si>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</si>
  <si>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</si>
  <si>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</si>
  <si>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</si>
  <si>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</si>
  <si>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</si>
  <si>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</si>
  <si>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</si>
  <si>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</si>
  <si>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</si>
  <si>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</si>
  <si>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</si>
  <si>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</si>
  <si>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</si>
  <si>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</si>
  <si>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</si>
  <si>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</si>
  <si>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</si>
  <si>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</si>
  <si>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</si>
  <si>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</si>
  <si>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</si>
  <si>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</si>
  <si>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</si>
  <si>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</si>
  <si>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</si>
  <si>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</si>
  <si>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</si>
  <si>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</si>
  <si>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</si>
  <si>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</si>
  <si>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</si>
  <si>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</si>
  <si>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</si>
  <si>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</si>
  <si>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</si>
  <si>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</si>
  <si>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</si>
  <si>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</si>
  <si>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</si>
  <si>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</si>
  <si>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</si>
  <si>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</si>
  <si>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</si>
  <si>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</si>
  <si>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</si>
  <si>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</si>
  <si>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</si>
  <si>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</si>
  <si>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</si>
  <si>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</si>
  <si>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</si>
  <si>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</si>
  <si>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</si>
  <si>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</si>
  <si>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</si>
  <si>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</si>
  <si>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</si>
  <si>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</si>
  <si>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</si>
  <si>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</si>
  <si>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</si>
  <si>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</si>
  <si>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</si>
  <si>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</si>
  <si>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</si>
  <si>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</si>
  <si>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</si>
  <si>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</si>
  <si>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</si>
  <si>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</si>
  <si>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</si>
  <si>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</si>
  <si>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</si>
  <si>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</si>
  <si>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</si>
  <si>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</si>
  <si>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</si>
  <si>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</si>
  <si>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</si>
  <si>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</si>
  <si>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</si>
  <si>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</si>
  <si>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</si>
  <si>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</si>
  <si>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</si>
  <si>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</si>
  <si>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</si>
  <si>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</si>
  <si>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</si>
  <si>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</si>
  <si>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</si>
  <si>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</si>
  <si>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</si>
  <si>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</si>
  <si>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</si>
  <si>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</si>
  <si>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</si>
  <si>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</si>
  <si>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</si>
  <si>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</si>
  <si>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</si>
  <si>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</si>
  <si>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</si>
  <si>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</si>
  <si>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</si>
  <si>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</si>
  <si>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</si>
  <si>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</si>
  <si>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</si>
  <si>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</si>
  <si>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</si>
  <si>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</si>
  <si>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</si>
  <si>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</si>
  <si>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</si>
  <si>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</si>
  <si>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</si>
  <si>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</si>
  <si>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</si>
  <si>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</si>
  <si>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</si>
  <si>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</si>
  <si>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</si>
  <si>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</si>
  <si>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</si>
  <si>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</si>
  <si>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</si>
  <si>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</si>
  <si>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</si>
  <si>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</si>
  <si>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</si>
  <si>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</si>
  <si>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</si>
  <si>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</si>
  <si>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</si>
  <si>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</si>
  <si>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</si>
  <si>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</si>
  <si>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</si>
  <si>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</si>
  <si>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</si>
  <si>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</si>
  <si>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</si>
  <si>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</si>
  <si>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</si>
  <si>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</si>
  <si>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</si>
  <si>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</si>
  <si>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</si>
  <si>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</si>
  <si>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</si>
  <si>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</si>
  <si>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</si>
  <si>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</si>
  <si>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</si>
  <si>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</si>
  <si>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</si>
  <si>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</si>
  <si>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</si>
  <si>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</si>
  <si>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</si>
  <si>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</si>
  <si>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</si>
  <si>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</si>
  <si>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</si>
  <si>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</si>
  <si>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</si>
  <si>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</si>
  <si>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</si>
  <si>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</si>
  <si>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</si>
  <si>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</si>
  <si>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</si>
  <si>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</si>
  <si>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</si>
  <si>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</si>
  <si>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</si>
  <si>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</si>
  <si>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</si>
  <si>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</si>
  <si>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</si>
  <si>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</si>
  <si>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</si>
  <si>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</si>
  <si>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</si>
  <si>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</si>
  <si>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</si>
  <si>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</si>
  <si>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</si>
  <si>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</si>
  <si>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</si>
  <si>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</si>
  <si>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</si>
  <si>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</si>
  <si>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</si>
  <si>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</si>
  <si>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</si>
  <si>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</si>
  <si>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</si>
  <si>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</si>
  <si>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</si>
  <si>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</si>
  <si>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</si>
  <si>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</si>
  <si>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</si>
  <si>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</si>
  <si>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</si>
  <si>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</si>
  <si>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</si>
  <si>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</si>
  <si>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</si>
  <si>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</si>
  <si>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</si>
  <si>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</si>
  <si>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</si>
  <si>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</si>
  <si>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</si>
  <si>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</si>
  <si>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</si>
  <si>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</si>
  <si>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</si>
  <si>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</si>
  <si>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</si>
  <si>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</si>
  <si>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</si>
  <si>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</si>
  <si>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</si>
  <si>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</si>
  <si>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</si>
  <si>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</si>
  <si>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</si>
  <si>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</si>
  <si>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</si>
  <si>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</si>
  <si>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</si>
  <si>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</si>
  <si>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</si>
  <si>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</si>
  <si>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</si>
  <si>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</si>
  <si>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</si>
  <si>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</si>
  <si>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</si>
  <si>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</si>
  <si>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</si>
  <si>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</si>
  <si>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</si>
  <si>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</si>
  <si>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</si>
  <si>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</si>
  <si>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</si>
  <si>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</si>
  <si>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</si>
  <si>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</si>
  <si>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</si>
  <si>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</si>
  <si>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</si>
  <si>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</si>
  <si>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</si>
  <si>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</si>
  <si>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</si>
  <si>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</si>
  <si>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</si>
  <si>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</si>
  <si>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</si>
  <si>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</si>
  <si>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</si>
  <si>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</si>
  <si>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</si>
  <si>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</si>
  <si>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</si>
  <si>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</si>
  <si>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</si>
  <si>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</si>
  <si>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</si>
  <si>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</si>
  <si>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</si>
  <si>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</si>
  <si>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</si>
  <si>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</si>
  <si>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</si>
  <si>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</si>
  <si>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</si>
  <si>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</si>
  <si>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</si>
  <si>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</si>
  <si>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</si>
  <si>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</si>
  <si>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</si>
  <si>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</si>
  <si>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</si>
  <si>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</si>
  <si>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</si>
  <si>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</si>
  <si>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</si>
  <si>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</si>
  <si>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</si>
  <si>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</si>
  <si>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</si>
  <si>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</si>
  <si>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</si>
  <si>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</si>
  <si>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</si>
  <si>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</si>
  <si>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</si>
  <si>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</si>
  <si>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</si>
  <si>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</si>
  <si>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</si>
  <si>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</si>
  <si>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</si>
  <si>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</si>
  <si>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</si>
  <si>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</si>
  <si>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</si>
  <si>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</si>
  <si>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</si>
  <si>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</si>
  <si>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</si>
  <si>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</si>
  <si>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</si>
  <si>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</si>
  <si>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</si>
  <si>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</si>
  <si>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</si>
  <si>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</si>
  <si>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</si>
  <si>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</si>
  <si>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</si>
  <si>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</si>
  <si>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</si>
  <si>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</si>
  <si>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</si>
  <si>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</si>
  <si>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</si>
  <si>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</si>
  <si>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</si>
  <si>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</si>
  <si>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</si>
  <si>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</si>
  <si>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</si>
  <si>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</si>
  <si>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</si>
  <si>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</si>
  <si>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</si>
  <si>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</si>
  <si>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</si>
  <si>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</si>
  <si>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</si>
  <si>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</si>
  <si>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</si>
  <si>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</si>
  <si>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</si>
  <si>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</si>
  <si>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</si>
  <si>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</si>
  <si>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</si>
  <si>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</si>
  <si>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</si>
  <si>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</si>
  <si>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</si>
  <si>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</si>
  <si>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</si>
  <si>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</si>
  <si>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</si>
  <si>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</si>
  <si>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</si>
  <si>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</si>
  <si>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</si>
  <si>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</si>
  <si>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</si>
  <si>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</si>
  <si>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</si>
  <si>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</si>
  <si>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</si>
  <si>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</si>
  <si>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</si>
  <si>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</si>
  <si>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</si>
  <si>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</si>
  <si>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</si>
  <si>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</si>
  <si>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</si>
  <si>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</si>
  <si>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</si>
  <si>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</si>
  <si>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</si>
  <si>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</si>
  <si>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</si>
  <si>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</si>
  <si>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</si>
  <si>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</si>
  <si>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</si>
  <si>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</si>
  <si>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</si>
  <si>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</si>
  <si>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</si>
  <si>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</si>
  <si>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</si>
  <si>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</si>
  <si>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</si>
  <si>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</si>
  <si>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</si>
  <si>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</si>
  <si>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</si>
  <si>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</si>
  <si>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</si>
  <si>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</si>
  <si>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</si>
  <si>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</si>
  <si>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</si>
  <si>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</si>
  <si>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</si>
  <si>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</si>
  <si>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</si>
  <si>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</si>
  <si>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</si>
  <si>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</si>
  <si>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</si>
  <si>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</si>
  <si>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</si>
  <si>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</si>
  <si>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</si>
  <si>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</si>
  <si>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</si>
  <si>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</si>
  <si>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</si>
  <si>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</si>
  <si>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</si>
  <si>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</si>
  <si>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</si>
  <si>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</si>
  <si>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</si>
  <si>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</si>
  <si>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</si>
  <si>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</si>
  <si>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</si>
  <si>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</si>
  <si>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</si>
  <si>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</si>
  <si>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</si>
  <si>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</si>
  <si>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</si>
  <si>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</si>
  <si>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</si>
  <si>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</si>
  <si>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</si>
  <si>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</si>
  <si>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</si>
  <si>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</si>
  <si>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</si>
  <si>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</si>
  <si>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</si>
  <si>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</si>
  <si>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</si>
  <si>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</si>
  <si>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</si>
  <si>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</si>
  <si>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</si>
  <si>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</si>
  <si>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</si>
  <si>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</si>
  <si>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</si>
  <si>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</si>
  <si>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</si>
  <si>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</si>
  <si>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</si>
  <si>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</si>
  <si>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</si>
  <si>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</si>
  <si>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</si>
  <si>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</si>
  <si>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</si>
  <si>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</si>
  <si>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</si>
  <si>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</si>
  <si>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</si>
  <si>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</si>
  <si>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</si>
  <si>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</si>
  <si>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</si>
  <si>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</si>
  <si>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</si>
  <si>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</si>
  <si>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</si>
  <si>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</si>
  <si>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</si>
  <si>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</si>
  <si>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</si>
  <si>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</si>
  <si>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</si>
  <si>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</si>
  <si>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</si>
  <si>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</si>
  <si>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</si>
  <si>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</si>
  <si>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</si>
  <si>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</si>
  <si>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</si>
  <si>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</si>
  <si>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</si>
  <si>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</si>
  <si>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</si>
  <si>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</si>
  <si>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</si>
  <si>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</si>
  <si>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</si>
  <si>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</si>
  <si>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</si>
  <si>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</si>
  <si>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</si>
  <si>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</si>
  <si>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</si>
  <si>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</si>
  <si>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</si>
  <si>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</si>
  <si>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</si>
  <si>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</si>
  <si>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</si>
  <si>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</si>
  <si>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</si>
  <si>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</si>
  <si>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</si>
  <si>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</si>
  <si>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</si>
  <si>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</si>
  <si>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</si>
  <si>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</si>
  <si>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</si>
  <si>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</si>
  <si>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</si>
  <si>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</si>
  <si>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</si>
  <si>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</si>
  <si>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</si>
  <si>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</si>
  <si>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</si>
  <si>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</si>
  <si>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</si>
  <si>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</si>
  <si>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</si>
  <si>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</si>
  <si>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</si>
  <si>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</si>
  <si>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</si>
  <si>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</si>
  <si>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</si>
  <si>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</si>
  <si>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</si>
  <si>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</si>
  <si>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</si>
  <si>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</si>
  <si>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</si>
  <si>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</si>
  <si>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</si>
  <si>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</si>
  <si>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</si>
  <si>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</si>
  <si>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</si>
  <si>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</si>
  <si>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</si>
  <si>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</si>
  <si>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</si>
  <si>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</si>
  <si>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</si>
  <si>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</si>
  <si>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</si>
  <si>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</si>
  <si>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</si>
  <si>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</si>
  <si>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</si>
  <si>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</si>
  <si>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</si>
  <si>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</si>
  <si>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</si>
  <si>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</si>
  <si>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</si>
  <si>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</si>
  <si>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</si>
  <si>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</si>
  <si>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</si>
  <si>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</si>
  <si>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</si>
  <si>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</si>
  <si>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</si>
  <si>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</si>
  <si>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</si>
  <si>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</si>
  <si>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</si>
  <si>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</si>
  <si>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</si>
  <si>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</si>
  <si>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</si>
  <si>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</si>
  <si>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</si>
  <si>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</si>
  <si>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</si>
  <si>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</si>
  <si>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</si>
  <si>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</si>
  <si>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</si>
  <si>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</si>
  <si>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</si>
  <si>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</si>
  <si>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</si>
  <si>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</si>
  <si>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</si>
  <si>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</si>
  <si>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</si>
  <si>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</si>
  <si>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</si>
  <si>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</si>
  <si>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</si>
  <si>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</si>
  <si>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</si>
  <si>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</si>
  <si>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</si>
  <si>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</si>
  <si>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</si>
  <si>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</si>
  <si>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</si>
  <si>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</si>
  <si>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</si>
  <si>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</si>
  <si>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</si>
  <si>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</si>
  <si>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</si>
  <si>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</si>
  <si>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</si>
  <si>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</si>
  <si>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</si>
  <si>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</si>
  <si>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</si>
  <si>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</si>
  <si>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</si>
  <si>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</si>
  <si>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</si>
  <si>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</si>
  <si>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</si>
  <si>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</si>
  <si>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</si>
  <si>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</si>
  <si>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</si>
  <si>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</si>
  <si>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</si>
  <si>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</si>
  <si>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</si>
  <si>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</si>
  <si>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</si>
  <si>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</si>
  <si>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</si>
  <si>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</si>
  <si>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</si>
  <si>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</si>
  <si>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</si>
  <si>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</si>
  <si>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</si>
  <si>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</si>
  <si>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</si>
  <si>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</si>
  <si>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</si>
  <si>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</si>
  <si>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</si>
  <si>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</si>
  <si>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</si>
  <si>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</si>
  <si>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</si>
  <si>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</si>
  <si>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</si>
  <si>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</si>
  <si>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</si>
  <si>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</si>
  <si>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</si>
  <si>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</si>
  <si>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</si>
  <si>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</si>
  <si>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</si>
  <si>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</si>
  <si>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</si>
  <si>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</si>
  <si>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</si>
  <si>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</si>
  <si>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</si>
  <si>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</si>
  <si>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</si>
  <si>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</si>
  <si>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</si>
  <si>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</si>
  <si>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</si>
  <si>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</si>
  <si>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</si>
  <si>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</si>
  <si>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</si>
  <si>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</si>
  <si>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</si>
  <si>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</si>
  <si>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</si>
  <si>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</si>
  <si>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</si>
  <si>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</si>
  <si>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</si>
  <si>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</si>
  <si>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</si>
  <si>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</si>
  <si>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</si>
  <si>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</si>
  <si>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</si>
  <si>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</si>
  <si>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</si>
  <si>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</si>
  <si>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</si>
  <si>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</si>
  <si>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</si>
  <si>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</si>
  <si>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</si>
  <si>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</si>
  <si>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</si>
  <si>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</si>
  <si>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</si>
  <si>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</si>
  <si>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</si>
  <si>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</si>
  <si>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</si>
  <si>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</si>
  <si>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</si>
  <si>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</si>
  <si>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</si>
  <si>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</si>
  <si>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</si>
  <si>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</si>
  <si>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</si>
  <si>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</si>
  <si>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</si>
  <si>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</si>
  <si>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</si>
  <si>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</si>
  <si>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</si>
  <si>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</si>
  <si>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</si>
  <si>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</si>
  <si>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</si>
  <si>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</si>
  <si>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</si>
  <si>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</si>
  <si>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</si>
  <si>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</si>
  <si>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</si>
  <si>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</si>
  <si>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</si>
  <si>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</si>
  <si>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</si>
  <si>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</si>
  <si>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</si>
  <si>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</si>
  <si>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</si>
  <si>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</si>
  <si>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</si>
  <si>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</si>
  <si>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</si>
  <si>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</si>
  <si>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</si>
  <si>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</si>
  <si>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</si>
  <si>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</si>
  <si>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</si>
  <si>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</si>
  <si>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</si>
  <si>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</si>
  <si>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</si>
  <si>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</si>
  <si>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</si>
  <si>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</si>
  <si>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</si>
  <si>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</si>
  <si>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</si>
  <si>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</si>
  <si>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</si>
  <si>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</si>
  <si>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</si>
  <si>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</si>
  <si>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</si>
  <si>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</si>
  <si>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</si>
  <si>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</si>
  <si>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</si>
  <si>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</si>
  <si>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</si>
  <si>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</si>
  <si>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</si>
  <si>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</si>
  <si>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</si>
  <si>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</si>
  <si>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</si>
  <si>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</si>
  <si>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</si>
  <si>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</si>
  <si>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</si>
  <si>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</si>
  <si>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</si>
  <si>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</si>
  <si>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</si>
  <si>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</si>
  <si>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</si>
  <si>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</si>
  <si>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</si>
  <si>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</si>
  <si>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</si>
  <si>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</si>
  <si>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</si>
  <si>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</si>
  <si>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</si>
  <si>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</si>
  <si>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</si>
  <si>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</si>
  <si>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</si>
  <si>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</si>
  <si>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</si>
  <si>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</si>
  <si>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</si>
  <si>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</si>
  <si>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</si>
  <si>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</si>
  <si>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</si>
  <si>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</si>
  <si>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</si>
  <si>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</si>
  <si>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</si>
  <si>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</si>
  <si>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</si>
  <si>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</si>
  <si>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</si>
  <si>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</si>
  <si>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</si>
  <si>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</si>
  <si>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</si>
  <si>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</si>
  <si>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</si>
  <si>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</si>
  <si>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</si>
  <si>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</si>
  <si>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</si>
  <si>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</si>
  <si>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</si>
  <si>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</si>
  <si>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</si>
  <si>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</si>
  <si>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</si>
  <si>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</si>
  <si>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</si>
  <si>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</si>
  <si>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</si>
  <si>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</si>
  <si>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</si>
  <si>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</si>
  <si>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</si>
  <si>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</si>
  <si>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</si>
  <si>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</si>
  <si>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</si>
  <si>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</si>
  <si>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</si>
  <si>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</si>
  <si>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</si>
  <si>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</si>
  <si>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</si>
  <si>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</si>
  <si>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</si>
  <si>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</si>
  <si>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</si>
  <si>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</si>
  <si>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</si>
  <si>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</si>
  <si>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</si>
  <si>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</si>
  <si>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</si>
  <si>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</si>
  <si>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</si>
  <si>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</si>
  <si>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</si>
  <si>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</si>
  <si>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</si>
  <si>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</si>
  <si>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</si>
  <si>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</si>
  <si>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</si>
  <si>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</si>
  <si>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</si>
  <si>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</si>
  <si>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</si>
  <si>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</si>
  <si>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</si>
  <si>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</si>
  <si>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</si>
  <si>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</si>
  <si>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</si>
  <si>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</si>
  <si>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</si>
  <si>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</si>
  <si>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</si>
  <si>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</si>
  <si>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</si>
  <si>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</si>
  <si>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</si>
  <si>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</si>
  <si>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</si>
  <si>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</si>
  <si>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</si>
  <si>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</si>
  <si>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</si>
  <si>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</si>
  <si>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</si>
  <si>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</si>
  <si>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</si>
  <si>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</si>
  <si>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</si>
  <si>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</si>
  <si>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</si>
  <si>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</si>
  <si>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</si>
  <si>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</si>
  <si>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</si>
  <si>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</si>
  <si>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</si>
  <si>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</si>
  <si>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</si>
  <si>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</si>
  <si>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</si>
  <si>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</si>
  <si>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</si>
  <si>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</si>
  <si>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</si>
  <si>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</si>
  <si>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</si>
  <si>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</si>
  <si>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</si>
  <si>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</si>
  <si>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</si>
  <si>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</si>
  <si>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</si>
  <si>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</si>
  <si>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</si>
  <si>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</si>
  <si>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</si>
  <si>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</si>
  <si>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</si>
  <si>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</si>
  <si>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</si>
  <si>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</si>
  <si>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</si>
  <si>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</si>
  <si>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</si>
  <si>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</si>
  <si>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</si>
  <si>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</si>
  <si>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</si>
  <si>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</si>
  <si>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</si>
  <si>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</si>
  <si>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</si>
  <si>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</si>
  <si>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</si>
  <si>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</si>
  <si>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</si>
  <si>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</si>
  <si>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</si>
  <si>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</si>
  <si>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</si>
  <si>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</si>
  <si>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</si>
  <si>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</si>
  <si>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</si>
  <si>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</si>
  <si>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</si>
  <si>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</si>
  <si>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</si>
  <si>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</si>
  <si>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</si>
  <si>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</si>
  <si>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</si>
  <si>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</si>
  <si>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</si>
  <si>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</si>
  <si>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</si>
  <si>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</si>
  <si>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</si>
  <si>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</si>
  <si>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</si>
  <si>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</si>
  <si>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</si>
  <si>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</si>
  <si>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</si>
  <si>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</si>
  <si>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</si>
  <si>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</si>
  <si>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</si>
  <si>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</si>
  <si>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</si>
  <si>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</si>
  <si>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</si>
  <si>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</si>
  <si>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</si>
  <si>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</si>
  <si>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</si>
  <si>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</si>
  <si>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</si>
  <si>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</si>
  <si>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</si>
  <si>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</si>
  <si>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</si>
  <si>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</si>
  <si>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</si>
  <si>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</si>
  <si>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</si>
  <si>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</si>
  <si>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</si>
  <si>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</si>
  <si>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</si>
  <si>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</si>
  <si>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</si>
  <si>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</si>
  <si>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</si>
  <si>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</si>
  <si>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</si>
  <si>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</si>
  <si>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</si>
  <si>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</si>
  <si>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</si>
  <si>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</si>
  <si>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</si>
  <si>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</si>
  <si>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</si>
  <si>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</si>
  <si>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</si>
  <si>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</si>
  <si>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</si>
  <si>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</si>
  <si>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</si>
  <si>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</si>
  <si>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</si>
  <si>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</si>
  <si>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</si>
  <si>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</si>
  <si>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</si>
  <si>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</si>
  <si>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</si>
  <si>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</si>
  <si>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</si>
  <si>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</si>
  <si>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</si>
  <si>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</si>
  <si>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</si>
  <si>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</si>
  <si>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</si>
  <si>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</si>
  <si>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</si>
  <si>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</si>
  <si>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</si>
  <si>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</si>
  <si>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</si>
  <si>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</si>
  <si>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</si>
  <si>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</si>
  <si>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</si>
  <si>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</si>
  <si>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</si>
  <si>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</si>
  <si>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</si>
  <si>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</si>
  <si>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</si>
  <si>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</si>
  <si>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</si>
  <si>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</si>
  <si>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</si>
  <si>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</si>
  <si>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</si>
  <si>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</si>
  <si>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</si>
  <si>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</si>
  <si>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</si>
  <si>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</si>
  <si>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</si>
  <si>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</si>
  <si>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</si>
  <si>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</si>
  <si>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</si>
  <si>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</si>
  <si>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</si>
  <si>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</si>
  <si>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</si>
  <si>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</si>
  <si>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</si>
  <si>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</si>
  <si>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</si>
  <si>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</si>
  <si>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</si>
  <si>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</si>
  <si>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</si>
  <si>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</si>
  <si>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</si>
  <si>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</si>
  <si>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</si>
  <si>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</si>
  <si>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</si>
  <si>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</si>
  <si>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</si>
  <si>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</si>
  <si>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</si>
  <si>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</si>
  <si>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</si>
  <si>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</si>
  <si>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</si>
  <si>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</si>
  <si>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</si>
  <si>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</si>
  <si>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</si>
  <si>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</si>
  <si>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</si>
  <si>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</si>
  <si>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</si>
  <si>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</si>
  <si>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</si>
  <si>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</si>
  <si>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</si>
  <si>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</si>
  <si>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</si>
  <si>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</si>
  <si>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</si>
  <si>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</si>
  <si>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</si>
  <si>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</si>
  <si>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</si>
  <si>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</si>
  <si>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</si>
  <si>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</si>
  <si>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</si>
  <si>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</si>
  <si>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</si>
  <si>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</si>
  <si>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</si>
  <si>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</si>
  <si>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</si>
  <si>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</si>
  <si>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</si>
  <si>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</si>
  <si>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</si>
  <si>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</si>
  <si>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</si>
  <si>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</si>
  <si>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</si>
  <si>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</si>
  <si>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</si>
  <si>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</si>
  <si>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</si>
  <si>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</si>
  <si>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</si>
  <si>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</si>
  <si>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</si>
  <si>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</si>
  <si>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</si>
  <si>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</si>
  <si>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</si>
  <si>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</si>
  <si>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</si>
  <si>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</si>
  <si>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</si>
  <si>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</si>
  <si>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</si>
  <si>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</si>
  <si>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</si>
  <si>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</si>
  <si>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</si>
  <si>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</si>
  <si>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</si>
  <si>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</si>
  <si>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</si>
  <si>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</si>
  <si>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</si>
  <si>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</si>
  <si>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</si>
  <si>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</si>
  <si>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</si>
  <si>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</si>
  <si>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</si>
  <si>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</si>
  <si>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</si>
  <si>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</si>
  <si>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</si>
  <si>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</si>
  <si>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</si>
  <si>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</si>
  <si>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</si>
  <si>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</si>
  <si>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</si>
  <si>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</si>
  <si>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</si>
  <si>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</si>
  <si>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</si>
  <si>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</si>
  <si>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</si>
  <si>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</si>
  <si>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</si>
  <si>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</si>
  <si>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</si>
  <si>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</si>
  <si>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</si>
  <si>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</si>
  <si>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</si>
  <si>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</si>
  <si>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</si>
  <si>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</si>
  <si>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</si>
  <si>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</si>
  <si>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</si>
  <si>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</si>
  <si>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</si>
  <si>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</si>
  <si>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</si>
  <si>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</si>
  <si>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</si>
  <si>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</si>
  <si>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</si>
  <si>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</si>
  <si>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</si>
  <si>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</si>
  <si>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</si>
  <si>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</si>
  <si>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</si>
  <si>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</si>
  <si>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</si>
  <si>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</si>
  <si>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</si>
  <si>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</si>
  <si>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</si>
  <si>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</si>
  <si>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</si>
  <si>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</si>
  <si>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</si>
  <si>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</si>
  <si>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</si>
  <si>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</si>
  <si>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</si>
  <si>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</si>
  <si>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</si>
  <si>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</si>
  <si>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</si>
  <si>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</si>
  <si>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</si>
  <si>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</si>
  <si>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</si>
  <si>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</si>
  <si>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</si>
  <si>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</si>
  <si>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</si>
  <si>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</si>
  <si>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</si>
  <si>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</si>
  <si>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</si>
  <si>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</si>
  <si>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</si>
  <si>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</si>
  <si>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</si>
  <si>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</si>
  <si>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</si>
  <si>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</si>
  <si>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</si>
  <si>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</si>
  <si>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</si>
  <si>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</si>
  <si>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</si>
  <si>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</si>
  <si>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</si>
  <si>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</si>
  <si>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</si>
  <si>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</si>
  <si>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</si>
  <si>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</si>
  <si>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</si>
  <si>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</si>
  <si>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</si>
  <si>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</si>
  <si>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</si>
  <si>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</si>
  <si>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</si>
  <si>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</si>
  <si>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</si>
  <si>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</si>
  <si>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</si>
  <si>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</si>
  <si>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</si>
  <si>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</si>
  <si>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</si>
  <si>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</si>
  <si>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</si>
  <si>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</si>
  <si>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</si>
  <si>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</si>
  <si>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</si>
  <si>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</si>
  <si>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</si>
  <si>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</si>
  <si>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</si>
  <si>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</si>
  <si>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</si>
  <si>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</si>
  <si>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</si>
  <si>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</si>
  <si>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</si>
  <si>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</si>
  <si>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</si>
  <si>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</si>
  <si>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</si>
  <si>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</si>
  <si>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</si>
  <si>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</si>
  <si>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</si>
  <si>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</si>
  <si>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</si>
  <si>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</si>
  <si>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</si>
  <si>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</si>
  <si>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</si>
  <si>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</si>
  <si>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</si>
  <si>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</si>
  <si>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</si>
  <si>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</si>
  <si>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</si>
  <si>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</si>
  <si>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</si>
  <si>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</si>
  <si>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</si>
  <si>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</si>
  <si>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</si>
  <si>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</si>
  <si>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</si>
  <si>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</si>
  <si>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</si>
  <si>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</si>
  <si>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</si>
  <si>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</si>
  <si>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</si>
  <si>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</si>
  <si>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</si>
  <si>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</si>
  <si>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</si>
  <si>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</si>
  <si>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</si>
  <si>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</si>
  <si>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</si>
  <si>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</si>
  <si>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</si>
  <si>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</si>
  <si>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</si>
  <si>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</si>
  <si>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</si>
  <si>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</si>
  <si>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</si>
  <si>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</si>
  <si>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</si>
  <si>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</si>
  <si>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</si>
  <si>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</si>
  <si>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</si>
  <si>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</si>
  <si>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</si>
  <si>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</si>
  <si>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</si>
  <si>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</si>
  <si>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</si>
  <si>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</si>
  <si>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</si>
  <si>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</si>
  <si>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</si>
  <si>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</si>
  <si>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</si>
  <si>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</si>
  <si>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</si>
  <si>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</si>
  <si>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</si>
  <si>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</si>
  <si>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</si>
  <si>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</si>
  <si>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</si>
  <si>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</si>
  <si>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</si>
  <si>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</si>
  <si>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</si>
  <si>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</si>
  <si>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</si>
  <si>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</si>
  <si>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</si>
  <si>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</si>
  <si>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</si>
  <si>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</si>
  <si>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</si>
  <si>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</si>
  <si>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</si>
  <si>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</si>
  <si>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</si>
  <si>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</si>
  <si>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</si>
  <si>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</si>
  <si>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</si>
  <si>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</si>
  <si>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</si>
  <si>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</si>
  <si>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</si>
  <si>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</si>
  <si>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</si>
  <si>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</si>
  <si>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</si>
  <si>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</si>
  <si>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</si>
  <si>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</si>
  <si>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</si>
  <si>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</si>
  <si>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</si>
  <si>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</si>
  <si>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</si>
  <si>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</si>
  <si>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</si>
  <si>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</si>
  <si>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</si>
  <si>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</si>
  <si>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</si>
  <si>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</si>
  <si>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</si>
  <si>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</si>
  <si>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</si>
  <si>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</si>
  <si>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</si>
  <si>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</si>
  <si>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</si>
  <si>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</si>
  <si>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</si>
  <si>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</si>
  <si>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</si>
  <si>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</si>
  <si>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</si>
  <si>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</si>
  <si>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</si>
  <si>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</si>
  <si>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</si>
  <si>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</si>
  <si>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</si>
  <si>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</si>
  <si>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</si>
  <si>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</si>
  <si>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</si>
  <si>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</si>
  <si>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</si>
  <si>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</si>
  <si>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</si>
  <si>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</si>
  <si>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</si>
  <si>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</si>
  <si>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</si>
  <si>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</si>
  <si>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</si>
  <si>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</si>
  <si>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</si>
  <si>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</si>
  <si>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</si>
  <si>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</si>
  <si>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</si>
  <si>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</si>
  <si>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</si>
  <si>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</si>
  <si>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</si>
  <si>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</si>
  <si>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</si>
  <si>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</si>
  <si>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</si>
  <si>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</si>
  <si>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</si>
  <si>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</si>
  <si>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</si>
  <si>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</si>
  <si>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</si>
  <si>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</si>
  <si>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</si>
  <si>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</si>
  <si>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</si>
  <si>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</si>
  <si>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</si>
  <si>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</si>
  <si>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</si>
  <si>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</si>
  <si>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</si>
  <si>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</si>
  <si>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</si>
  <si>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</si>
  <si>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</si>
  <si>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</si>
  <si>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</si>
  <si>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</si>
  <si>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</si>
  <si>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</si>
  <si>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</si>
  <si>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</si>
  <si>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</si>
  <si>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</si>
  <si>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</si>
  <si>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</si>
  <si>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</si>
  <si>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</si>
  <si>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</si>
  <si>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</si>
  <si>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</si>
  <si>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</si>
  <si>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</si>
  <si>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</si>
  <si>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</si>
  <si>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</si>
  <si>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</si>
  <si>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</si>
  <si>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</si>
  <si>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</si>
  <si>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</si>
  <si>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</si>
  <si>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</si>
  <si>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</si>
  <si>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</si>
  <si>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</si>
  <si>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</si>
  <si>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</si>
  <si>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</si>
  <si>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</si>
  <si>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</si>
  <si>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</si>
  <si>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</si>
  <si>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</si>
  <si>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</si>
  <si>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</si>
  <si>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</si>
  <si>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</si>
  <si>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</si>
  <si>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</si>
  <si>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</si>
  <si>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</si>
  <si>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</si>
  <si>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</si>
  <si>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</si>
  <si>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</si>
  <si>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</si>
  <si>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</si>
  <si>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</si>
  <si>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</si>
  <si>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</si>
  <si>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</si>
  <si>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</si>
  <si>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</si>
  <si>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</si>
  <si>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</si>
  <si>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</si>
  <si>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</si>
  <si>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</si>
  <si>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</si>
  <si>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</si>
  <si>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</si>
  <si>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</si>
  <si>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</si>
  <si>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</si>
  <si>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</si>
  <si>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</si>
  <si>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</si>
  <si>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</si>
  <si>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</si>
  <si>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</si>
  <si>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</si>
  <si>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</si>
  <si>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</si>
  <si>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</si>
  <si>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</si>
  <si>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</si>
  <si>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</si>
  <si>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</si>
  <si>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</si>
  <si>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</si>
  <si>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</si>
  <si>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</si>
  <si>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</si>
  <si>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</si>
  <si>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</si>
  <si>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</si>
  <si>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</si>
  <si>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</si>
  <si>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</si>
  <si>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</si>
  <si>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</si>
  <si>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</si>
  <si>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</si>
  <si>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</si>
  <si>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</si>
  <si>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</si>
  <si>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</si>
  <si>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</si>
  <si>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</si>
  <si>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</si>
  <si>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</si>
  <si>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</si>
  <si>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</si>
  <si>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</si>
  <si>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</si>
  <si>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</si>
  <si>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</si>
  <si>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</si>
  <si>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</si>
  <si>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</si>
  <si>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</si>
  <si>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</si>
  <si>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</si>
  <si>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</si>
  <si>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</si>
  <si>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</si>
  <si>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</si>
  <si>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</si>
  <si>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</si>
  <si>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</si>
  <si>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</si>
  <si>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</si>
  <si>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</si>
  <si>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</si>
  <si>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</si>
  <si>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</si>
  <si>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</si>
  <si>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</si>
  <si>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</si>
  <si>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</si>
  <si>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</si>
  <si>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</si>
  <si>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</si>
  <si>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</si>
  <si>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</si>
  <si>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</si>
  <si>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</si>
  <si>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</si>
  <si>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</si>
  <si>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</si>
  <si>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</si>
  <si>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</si>
  <si>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</si>
  <si>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</si>
  <si>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</si>
  <si>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</si>
  <si>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</si>
  <si>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</si>
  <si>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</si>
  <si>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</si>
  <si>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</si>
  <si>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</si>
  <si>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</si>
  <si>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</si>
  <si>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</si>
  <si>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</si>
  <si>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</si>
  <si>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</si>
  <si>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</si>
  <si>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</si>
  <si>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</si>
  <si>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</si>
  <si>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</si>
  <si>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</si>
  <si>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</si>
  <si>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</si>
  <si>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</si>
  <si>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</si>
  <si>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</si>
  <si>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</si>
  <si>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</si>
  <si>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</si>
  <si>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</si>
  <si>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</si>
  <si>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</si>
  <si>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</si>
  <si>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</si>
  <si>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</si>
  <si>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</si>
  <si>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</si>
  <si>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</si>
  <si>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</si>
  <si>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</si>
  <si>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</si>
  <si>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</si>
  <si>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</si>
  <si>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</si>
  <si>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</si>
  <si>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</si>
  <si>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</si>
  <si>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</si>
  <si>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</si>
  <si>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</si>
  <si>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</si>
  <si>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</si>
  <si>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</si>
  <si>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</si>
  <si>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</si>
  <si>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</si>
  <si>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</si>
  <si>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</si>
  <si>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</si>
  <si>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</si>
  <si>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</si>
  <si>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</si>
  <si>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</si>
  <si>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</si>
  <si>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</si>
  <si>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</si>
  <si>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</si>
  <si>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</si>
  <si>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</si>
  <si>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</si>
  <si>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</si>
  <si>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</si>
  <si>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</si>
  <si>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</si>
  <si>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</si>
  <si>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</si>
  <si>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</si>
  <si>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</si>
  <si>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</si>
  <si>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</si>
  <si>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</si>
  <si>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</si>
  <si>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</si>
  <si>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</si>
  <si>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</si>
  <si>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</si>
  <si>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</si>
  <si>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</si>
  <si>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</si>
  <si>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</si>
  <si>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</si>
  <si>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</si>
  <si>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</si>
  <si>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</si>
  <si>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</si>
  <si>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</si>
  <si>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</si>
  <si>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</si>
  <si>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</si>
  <si>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</si>
  <si>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</si>
  <si>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</si>
  <si>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</si>
  <si>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</si>
  <si>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</si>
  <si>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</si>
  <si>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</si>
  <si>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</si>
  <si>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</si>
  <si>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</si>
  <si>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</si>
  <si>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</si>
  <si>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</si>
  <si>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</si>
  <si>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</si>
  <si>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</si>
  <si>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</si>
  <si>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</si>
  <si>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</si>
  <si>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</si>
  <si>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</si>
  <si>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</si>
  <si>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</si>
  <si>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</si>
  <si>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</si>
  <si>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</si>
  <si>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</si>
  <si>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</si>
  <si>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</si>
  <si>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</si>
  <si>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</si>
  <si>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</si>
  <si>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</si>
  <si>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</si>
  <si>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</si>
  <si>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</si>
  <si>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</si>
  <si>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</si>
  <si>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</si>
  <si>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</si>
  <si>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</si>
  <si>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</si>
  <si>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</si>
  <si>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</si>
  <si>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</si>
  <si>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</si>
  <si>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</si>
  <si>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</si>
  <si>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</si>
  <si>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</si>
  <si>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</si>
  <si>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</si>
  <si>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</si>
  <si>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</si>
  <si>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</si>
  <si>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</si>
  <si>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</si>
  <si>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</si>
  <si>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</si>
  <si>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</si>
  <si>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</si>
  <si>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</si>
  <si>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</si>
  <si>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</si>
  <si>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</si>
  <si>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</si>
  <si>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</si>
  <si>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</si>
  <si>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</si>
  <si>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</si>
  <si>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</si>
  <si>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</si>
  <si>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</si>
  <si>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</si>
  <si>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</si>
  <si>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</si>
  <si>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</si>
  <si>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</si>
  <si>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</si>
  <si>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</si>
  <si>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</si>
  <si>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</si>
  <si>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</si>
  <si>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</si>
  <si>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</si>
  <si>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</si>
  <si>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</si>
  <si>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</si>
  <si>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</si>
  <si>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</si>
  <si>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</si>
  <si>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</si>
  <si>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</si>
  <si>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</si>
  <si>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</si>
  <si>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</si>
  <si>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</si>
  <si>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</si>
  <si>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</si>
  <si>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</si>
  <si>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</si>
  <si>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</si>
  <si>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</si>
  <si>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</si>
  <si>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</si>
  <si>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</si>
  <si>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</si>
  <si>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</si>
  <si>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</si>
  <si>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</si>
  <si>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</si>
  <si>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</si>
  <si>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</si>
  <si>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</si>
  <si>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</si>
  <si>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</si>
  <si>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</si>
  <si>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</si>
  <si>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</si>
  <si>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</si>
  <si>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</si>
  <si>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</si>
  <si>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</si>
  <si>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</si>
  <si>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</si>
  <si>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</si>
  <si>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</si>
  <si>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</si>
  <si>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</si>
  <si>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</si>
  <si>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</si>
  <si>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</si>
  <si>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</si>
  <si>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</si>
  <si>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</si>
  <si>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</si>
  <si>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</si>
  <si>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</si>
  <si>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</si>
  <si>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</si>
  <si>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</si>
  <si>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</si>
  <si>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</si>
  <si>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</si>
  <si>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</si>
  <si>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</si>
  <si>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</si>
  <si>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</si>
  <si>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</si>
  <si>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</si>
  <si>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</si>
  <si>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</si>
  <si>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</si>
  <si>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</si>
  <si>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</si>
  <si>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</si>
  <si>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</si>
  <si>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</si>
  <si>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</si>
  <si>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</si>
  <si>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</si>
  <si>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</si>
  <si>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</si>
  <si>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</si>
  <si>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</si>
  <si>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</si>
  <si>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</si>
  <si>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</si>
  <si>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</si>
  <si>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</si>
  <si>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</si>
  <si>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</si>
  <si>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</si>
  <si>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</si>
  <si>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</si>
  <si>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</si>
  <si>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</si>
  <si>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</si>
  <si>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</si>
  <si>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</si>
  <si>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</si>
  <si>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</si>
  <si>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</si>
  <si>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</si>
  <si>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</si>
  <si>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</si>
  <si>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</si>
  <si>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</si>
  <si>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</si>
  <si>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</si>
  <si>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</si>
  <si>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</si>
  <si>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</si>
  <si>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</si>
  <si>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</si>
  <si>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</si>
  <si>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</si>
  <si>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</si>
  <si>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</si>
  <si>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</si>
  <si>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</si>
  <si>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</si>
  <si>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</si>
  <si>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</si>
  <si>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</si>
  <si>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</si>
  <si>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</si>
  <si>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</si>
  <si>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</si>
  <si>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</si>
  <si>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</si>
  <si>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</si>
  <si>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</si>
  <si>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</si>
  <si>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</si>
  <si>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</si>
  <si>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</si>
  <si>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</si>
  <si>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</si>
  <si>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</si>
  <si>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</si>
  <si>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</si>
  <si>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</si>
  <si>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</si>
  <si>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</si>
  <si>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</si>
  <si>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</si>
  <si>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</si>
  <si>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</si>
  <si>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</si>
  <si>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</si>
  <si>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</si>
  <si>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</si>
  <si>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</si>
  <si>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</si>
  <si>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</si>
  <si>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</si>
  <si>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</si>
  <si>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</si>
  <si>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</si>
  <si>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</si>
  <si>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</si>
  <si>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</si>
  <si>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</si>
  <si>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</si>
  <si>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</si>
  <si>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</si>
  <si>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</si>
  <si>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</si>
  <si>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</si>
  <si>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</si>
  <si>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</si>
  <si>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</si>
  <si>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</si>
  <si>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</si>
  <si>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</si>
  <si>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</si>
  <si>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</si>
  <si>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</si>
  <si>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</si>
  <si>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</si>
  <si>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</si>
  <si>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</si>
  <si>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</si>
  <si>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</si>
  <si>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</si>
  <si>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</si>
  <si>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</si>
  <si>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</si>
  <si>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</si>
  <si>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</si>
  <si>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</si>
  <si>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</si>
  <si>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</si>
  <si>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</si>
  <si>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</si>
  <si>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</si>
  <si>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</si>
  <si>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</si>
  <si>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</si>
  <si>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</si>
  <si>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</si>
  <si>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</si>
  <si>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</si>
  <si>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</si>
  <si>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</si>
  <si>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</si>
  <si>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</si>
  <si>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</si>
  <si>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</si>
  <si>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</si>
  <si>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</si>
  <si>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</si>
  <si>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</si>
  <si>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</si>
  <si>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</si>
  <si>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</si>
  <si>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</si>
  <si>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</si>
  <si>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</si>
  <si>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</si>
  <si>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</si>
  <si>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</si>
  <si>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</si>
  <si>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</si>
  <si>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</si>
  <si>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</si>
  <si>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</si>
  <si>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</si>
  <si>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</si>
  <si>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</si>
  <si>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</si>
  <si>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</si>
  <si>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</si>
  <si>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</si>
  <si>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</si>
  <si>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</si>
  <si>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</si>
  <si>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</si>
  <si>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</si>
  <si>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</si>
  <si>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</si>
  <si>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</si>
  <si>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</si>
  <si>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</si>
  <si>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</si>
  <si>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</si>
  <si>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</si>
  <si>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</si>
  <si>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</si>
  <si>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</si>
  <si>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</si>
  <si>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</si>
  <si>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</si>
  <si>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</si>
  <si>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</si>
  <si>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</si>
  <si>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</si>
  <si>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</si>
  <si>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</si>
  <si>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</si>
  <si>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</si>
  <si>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</si>
  <si>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</si>
  <si>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</si>
  <si>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</si>
  <si>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</si>
  <si>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</si>
  <si>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</si>
  <si>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</si>
  <si>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</si>
  <si>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</si>
  <si>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</si>
  <si>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</si>
  <si>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</si>
  <si>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</si>
  <si>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</si>
  <si>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</si>
  <si>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</si>
  <si>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</si>
  <si>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</si>
  <si>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</si>
  <si>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</si>
  <si>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</si>
  <si>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</si>
  <si>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</si>
  <si>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</si>
  <si>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</si>
  <si>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</si>
  <si>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</si>
  <si>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</si>
  <si>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</si>
  <si>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</si>
  <si>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</si>
  <si>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</si>
  <si>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</si>
  <si>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</si>
  <si>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</si>
  <si>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</si>
  <si>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</si>
  <si>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</si>
  <si>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</si>
  <si>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</si>
  <si>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</si>
  <si>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</si>
  <si>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</si>
  <si>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</si>
  <si>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</si>
  <si>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</si>
  <si>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</si>
  <si>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</si>
  <si>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</si>
  <si>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</si>
  <si>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</si>
  <si>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</si>
  <si>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</si>
  <si>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</si>
  <si>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</si>
  <si>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</si>
  <si>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</si>
  <si>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</si>
  <si>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</si>
  <si>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</si>
  <si>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</si>
  <si>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</si>
  <si>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</si>
  <si>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</si>
  <si>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</si>
  <si>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</si>
  <si>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</si>
  <si>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</si>
  <si>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</si>
  <si>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</si>
  <si>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</si>
  <si>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</si>
  <si>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</si>
  <si>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</si>
  <si>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</si>
  <si>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</si>
  <si>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</si>
  <si>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</si>
  <si>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</si>
  <si>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</si>
  <si>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</si>
  <si>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</si>
  <si>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</si>
  <si>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</si>
  <si>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</si>
  <si>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</si>
  <si>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</si>
  <si>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</si>
  <si>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</si>
  <si>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</si>
  <si>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</si>
  <si>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</si>
  <si>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</si>
  <si>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</si>
  <si>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</si>
  <si>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</si>
  <si>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</si>
  <si>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</si>
  <si>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</si>
  <si>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</si>
  <si>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</si>
  <si>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</si>
  <si>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</si>
  <si>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</si>
  <si>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</si>
  <si>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</si>
  <si>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</si>
  <si>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</si>
  <si>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</si>
  <si>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</si>
  <si>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</si>
  <si>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</si>
  <si>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</si>
  <si>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</si>
  <si>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</si>
  <si>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</si>
  <si>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</si>
  <si>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</si>
  <si>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</si>
  <si>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</si>
  <si>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</si>
  <si>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</si>
  <si>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</si>
  <si>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</si>
  <si>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</si>
  <si>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</si>
  <si>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</si>
  <si>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</si>
  <si>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</si>
  <si>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</si>
  <si>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</si>
  <si>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</si>
  <si>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</si>
  <si>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</si>
  <si>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</si>
  <si>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</si>
  <si>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</si>
  <si>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</si>
  <si>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</si>
  <si>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</si>
  <si>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</si>
  <si>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</si>
  <si>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</si>
  <si>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</si>
  <si>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</si>
  <si>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</si>
  <si>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</si>
  <si>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</si>
  <si>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</si>
  <si>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</si>
  <si>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</si>
  <si>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</si>
  <si>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</si>
  <si>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</si>
  <si>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</si>
  <si>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</si>
  <si>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</si>
  <si>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</si>
  <si>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</si>
  <si>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</si>
  <si>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</si>
  <si>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</si>
  <si>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</si>
  <si>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</si>
  <si>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</si>
  <si>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</si>
  <si>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</si>
  <si>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</si>
  <si>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</si>
  <si>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</si>
  <si>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</si>
  <si>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</si>
  <si>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</si>
  <si>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</si>
  <si>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</si>
  <si>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</si>
  <si>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</si>
  <si>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</si>
  <si>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</si>
  <si>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</si>
  <si>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</si>
  <si>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</si>
  <si>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</si>
  <si>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</si>
  <si>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</si>
  <si>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</si>
  <si>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</si>
  <si>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</si>
  <si>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</si>
  <si>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</si>
  <si>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</si>
  <si>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</si>
  <si>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</si>
  <si>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</si>
  <si>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</si>
  <si>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</si>
  <si>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</si>
  <si>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</si>
  <si>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</si>
  <si>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</si>
  <si>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</si>
  <si>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</si>
  <si>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</si>
  <si>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</si>
  <si>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</si>
  <si>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</si>
  <si>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</si>
  <si>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</si>
  <si>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</si>
  <si>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</si>
  <si>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</si>
  <si>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</si>
  <si>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</si>
  <si>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</si>
  <si>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</si>
  <si>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</si>
  <si>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</si>
  <si>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</si>
  <si>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</si>
  <si>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</si>
  <si>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</si>
  <si>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</si>
  <si>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</si>
  <si>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</si>
  <si>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</si>
  <si>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</si>
  <si>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</si>
  <si>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</si>
  <si>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</si>
  <si>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</si>
  <si>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</si>
  <si>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</si>
  <si>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</si>
  <si>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</si>
  <si>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</si>
  <si>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</si>
  <si>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</si>
  <si>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</si>
  <si>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</si>
  <si>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</si>
  <si>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</si>
  <si>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</si>
  <si>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</si>
  <si>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</si>
  <si>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</si>
  <si>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</si>
  <si>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</si>
  <si>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</si>
  <si>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</si>
  <si>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</si>
  <si>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</si>
  <si>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</si>
  <si>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</si>
  <si>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</si>
  <si>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</si>
  <si>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</si>
  <si>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</si>
  <si>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</si>
  <si>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</si>
  <si>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</si>
  <si>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</si>
  <si>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</si>
  <si>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</si>
  <si>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</si>
  <si>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</si>
  <si>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</si>
  <si>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</si>
  <si>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</si>
  <si>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</si>
  <si>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</si>
  <si>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</si>
  <si>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</si>
  <si>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</si>
  <si>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</si>
  <si>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</si>
  <si>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</si>
  <si>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</si>
  <si>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</si>
  <si>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</si>
  <si>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</si>
  <si>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</si>
  <si>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</si>
  <si>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</si>
  <si>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</si>
  <si>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</si>
  <si>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</si>
  <si>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</si>
  <si>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</si>
  <si>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</si>
  <si>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</si>
  <si>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</si>
  <si>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</si>
  <si>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</si>
  <si>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</si>
  <si>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</si>
  <si>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</si>
  <si>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</si>
  <si>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</si>
  <si>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</si>
  <si>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</si>
  <si>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</si>
  <si>
    <t>TT-20251112-01328 // NA</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</si>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</sst>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310.71988148148375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45973.66830740741</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45973.66830740741</v>
      </c>
      <c r="H4" s="111"/>
      <c r="I4" s="109"/>
      <c r="J4" s="109"/>
      <c r="K4" s="113"/>
      <c r="L4" s="114" t="str">
        <f>IFERROR(VLOOKUP(#REF!,DB!A:I,9,0),"")</f>
        <v/>
      </c>
    </row>
    <row r="5" spans="1:15" ht="15" customHeight="1">
      <c r="A5" s="108"/>
      <c r="B5" s="109" t="str">
        <f>IFERROR(VLOOKUP(D5,DB!A:K,11,0),"")</f>
        <v/>
      </c>
      <c r="C5" s="109"/>
      <c r="D5" s="109"/>
      <c r="E5" s="110"/>
      <c r="F5" s="111"/>
      <c r="G5" s="112">
        <f t="shared" ca="1" si="0"/>
        <v>45973.66830740741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45973.66830740741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45973.66830740741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45973.66830740741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45973.66830740741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45973.66830740741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45973.66830740741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45973.66830740741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45973.66830740741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45973.66830740741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45973.66830740741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45973.66830740741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45973.66830740741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45973.66830740741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45973.66830740741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45973.66830740741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45973.66830740741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45973.66830740741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45973.66830740741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45973.66830740741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45973.66830740741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45973.66830740741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45973.66830740741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45973.66830740741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45973.66830740741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45973.66830740741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45973.66830740741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45973.66830740741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45973.66830740741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45973.66830740741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45973.66830740741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45973.66830740741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45973.66830740741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45973.66830740741</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45973.66830740741</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45973.66830740741</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45973.66830740741</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45973.66830740741</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45973.66830740741</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45973.66830740741</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45973.66830740741</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45973.66830740741</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45973.66830740741</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45973.66830740741</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45973.66830740741</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45973.66830740741</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45973.66830740741</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45973.66830740741</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45973.66830740741</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45973.66830740741</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45973.66830740741</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45973.66830740741</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45973.66830740741</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45973.66830740741</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45973.66830740741</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45973.66830740741</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45973.66830740741</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45973.66830740741</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45973.66830740741</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45973.66830740741</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45973.66830740741</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45973.66830740741</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45973.66830740741</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45973.66830740741</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45973.66830740741</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45973.66830740741</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45973.66830740741</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45973.66830740741</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45973.66830740741</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45973.66830740741</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45973.66830740741</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45973.66830740741</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45973.66830740741</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45973.66830740741</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45973.66830740741</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45973.66830740741</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45973.66830740741</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45973.66830740741</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45973.66830740741</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45973.66830740741</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45973.66830740741</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45973.66830740741</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45973.66830740741</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45973.66830740741</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45973.66830740741</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45973.66830740741</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45973.66830740741</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45973.66830740741</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45973.66830740741</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45973.66830740741</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45973.66830740741</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45973.66830740741</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45973.66830740741</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45973.66830740741</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45973.66830740741</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45973.66830740741</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45973.66830740741</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45973.66830740741</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45973.66830740741</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45973.66830740741</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45973.66830740741</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45973.66830740741</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45973.66830740741</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45973.66830740741</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45973.66830740741</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45973.66830740741</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45973.66830740741</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45973.66830740741</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45973.66830740741</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45973.66830740741</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45973.66830740741</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45973.66830740741</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45973.66830740741</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45973.66830740741</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45973.66830740741</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tabSelected="1" workbookViewId="0">
      <selection activeCell="D13" sqref="D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148.66846944444842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8511</v>
      </c>
      <c r="E4" s="103" t="s">
        <v>39021</v>
      </c>
      <c r="F4" s="104">
        <v>45973.594074074077</v>
      </c>
      <c r="G4" s="105">
        <f t="shared" ref="G4:G6" ca="1" si="1">IFERROR(NOW()-F4,"-")</f>
        <v>7.4233333332813345E-2</v>
      </c>
      <c r="H4" s="104">
        <v>45973.585740740738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45973.66830740741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45973.66830740741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45973.66830740741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45973.66830740741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45973.66830740741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45973.66830740741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45973.66830740741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45973.66830740741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45973.66830740741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t="shared" ref="G14:G26" ca="1" si="3">IFERROR(NOW()-F14,"-")</f>
        <v>45973.66830740741</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t="shared" ca="1" si="3"/>
        <v>45973.66830740741</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t="shared" ca="1" si="3"/>
        <v>45973.66830740741</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t="shared" ca="1" si="3"/>
        <v>45973.66830740741</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t="shared" ca="1" si="3"/>
        <v>45973.66830740741</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t="shared" ca="1" si="3"/>
        <v>45973.66830740741</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t="shared" ca="1" si="3"/>
        <v>45973.66830740741</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t="shared" ca="1" si="3"/>
        <v>45973.66830740741</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t="shared" ca="1" si="3"/>
        <v>45973.66830740741</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t="shared" ca="1" si="3"/>
        <v>45973.66830740741</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t="shared" ca="1" si="3"/>
        <v>45973.66830740741</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t="shared" ca="1" si="3"/>
        <v>45973.66830740741</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t="shared" ca="1" si="3"/>
        <v>45973.66830740741</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t="shared" ref="G27:G63" ca="1" si="4">IFERROR(NOW()-F27,"-")</f>
        <v>45973.66830740741</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t="shared" ca="1" si="4"/>
        <v>45973.66830740741</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t="shared" ca="1" si="4"/>
        <v>45973.66830740741</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t="shared" ca="1" si="4"/>
        <v>45973.66830740741</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t="shared" ca="1" si="4"/>
        <v>45973.66830740741</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t="shared" ca="1" si="4"/>
        <v>45973.66830740741</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t="shared" ca="1" si="4"/>
        <v>45973.66830740741</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t="shared" ca="1" si="4"/>
        <v>45973.66830740741</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t="shared" ca="1" si="4"/>
        <v>45973.66830740741</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t="shared" ca="1" si="4"/>
        <v>45973.66830740741</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t="shared" ca="1" si="4"/>
        <v>45973.66830740741</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t="shared" ca="1" si="4"/>
        <v>45973.66830740741</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t="shared" ca="1" si="4"/>
        <v>45973.66830740741</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t="shared" ca="1" si="4"/>
        <v>45973.66830740741</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t="shared" ca="1" si="4"/>
        <v>45973.66830740741</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t="shared" ca="1" si="4"/>
        <v>45973.66830740741</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t="shared" ca="1" si="4"/>
        <v>45973.66830740741</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t="shared" ca="1" si="4"/>
        <v>45973.66830740741</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t="shared" ca="1" si="4"/>
        <v>45973.66830740741</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t="shared" ca="1" si="4"/>
        <v>45973.66830740741</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t="shared" ca="1" si="4"/>
        <v>45973.66830740741</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t="shared" ca="1" si="4"/>
        <v>45973.66830740741</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t="shared" ca="1" si="4"/>
        <v>45973.66830740741</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t="shared" ca="1" si="4"/>
        <v>45973.66830740741</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t="shared" ca="1" si="4"/>
        <v>45973.66830740741</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t="shared" ca="1" si="4"/>
        <v>45973.66830740741</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t="shared" ca="1" si="4"/>
        <v>45973.66830740741</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t="shared" ca="1" si="4"/>
        <v>45973.66830740741</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t="shared" ca="1" si="4"/>
        <v>45973.66830740741</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t="shared" ca="1" si="4"/>
        <v>45973.66830740741</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t="shared" ca="1" si="4"/>
        <v>45973.66830740741</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t="shared" ca="1" si="4"/>
        <v>45973.66830740741</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t="shared" ca="1" si="4"/>
        <v>45973.66830740741</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t="shared" ca="1" si="4"/>
        <v>45973.66830740741</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t="shared" ca="1" si="4"/>
        <v>45973.66830740741</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t="shared" ca="1" si="4"/>
        <v>45973.66830740741</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t="shared" ca="1" si="4"/>
        <v>45973.66830740741</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45973.66830740741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45973.66830740741</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45973.66830740741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45973.66830740741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45973.66830740741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45973.66830740741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45973.66830740741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45973.66830740741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45973.66830740741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45973.66830740741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45973.66830740741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45973.66830740741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45973.66830740741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45973.66830740741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45973.66830740741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45973.66830740741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45973.66830740741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45973.66830740741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45973.66830740741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45973.66830740741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45973.66830740741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45973.66830740741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45973.66830740741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45973.66830740741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45973.66830740741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45973.66830740741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45973.66830740741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45973.66830740741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45973.66830740741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45973.66830740741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45973.66830740741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45973.66830740741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45973.66830740741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45973.66830740741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45973.66830740741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45973.66830740741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45973.66830740741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45973.66830740741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45973.66830740741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45973.66830740741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45973.66830740741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45973.66830740741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45973.66830740741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45973.66830740741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45973.66830740741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45973.66830740741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45973.66830740741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45973.66830740741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45973.66830740741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45973.66830740741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45973.66830740741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45973.66830740741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45973.66830740741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45973.66830740741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45973.66830740741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45973.66830740741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45973.66830740741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45973.66830740741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45973.66830740741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45973.66830740741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45973.66830740741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45973.66830740741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45973.66830740741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45973.66830740741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45973.66830740741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45973.66830740741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45973.66830740741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45973.66830740741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45973.66830740741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45973.66830740741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45973.66830740741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45973.66830740741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45973.66830740741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45973.66830740741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45973.66830740741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45973.66830740741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45973.66830740741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45973.66830740741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45973.66830740741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45973.66830740741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45973.66830740741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45973.66830740741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45973.66830740741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45973.66830740741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45973.66830740741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45973.66830740741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45973.66830740741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45973.66830740741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45973.66830740741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45973.66830740741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45973.66830740741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45973.66830740741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45973.66830740741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45973.66830740741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45973.66830740741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45973.66830740741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45973.66830740741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45973.66830740741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45973.66830740741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45973.66830740741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45973.66830740741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45973.66830740741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45973.66830740741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45973.66830740741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45973.66830740741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45973.66830740741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45973.66830740741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45973.66830740741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45973.66830740741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45973.66830740741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45973.66830740741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45973.66830740741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45973.66830740741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45973.66830740741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45973.66830740741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45973.66830740741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45973.66830740741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45973.66830740741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45973.66830740741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45973.66830740741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45973.66830740741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45973.66830740741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45973.66830740741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45973.66830740741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45973.66830740741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45973.66830740741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45973.66830740741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45973.66830740741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45973.66830740741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45973.66830740741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45973.66830740741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45973.66830740741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45973.66830740741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45973.66830740741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45973.66830740741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45973.66830740741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45973.66830740741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45973.66830740741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45973.66830740741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45973.66830740741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45973.66830740741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45973.66830740741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45973.66830740741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45973.66830740741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45973.66830740741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45973.66830740741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45973.66830740741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45973.66830740741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45973.66830740741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45973.66830740741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45973.66830740741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45973.66830740741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45973.66830740741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45973.66830740741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45973.66830740741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45973.66830740741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45973.66830740741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45973.66830740741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45973.66830740741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45973.66830740741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45973.66830740741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45973.66830740741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45973.66830740741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45973.66830740741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45973.66830740741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45973.66830740741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45973.66830740741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45973.66830740741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45973.66830740741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45973.66830740741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45973.66830740741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45973.66830740741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45973.66830740741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45973.66830740741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45973.66830740741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45973.66830740741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45973.66830740741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45973.66830740741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45973.66830740741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45973.66830740741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45973.66830740741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45973.66830740741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45973.66830740741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45973.66830740741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45973.66830740741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45973.66830740741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45973.66830740741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45973.66830740741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45973.66830740741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45973.66830740741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45973.66830740741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45973.66830740741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45973.66830740741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45973.66830740741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45973.66830740741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45973.66830740741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45973.66830740741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45973.66830740741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45973.66830740741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45973.66830740741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45973.66830740741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45973.66830740741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45973.66830740741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45973.66830740741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45973.66830740741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45973.66830740741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45973.66830740741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45973.66830740741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45973.66830740741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45973.66830740741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45973.66830740741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45973.66830740741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45973.66830740741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45973.66830740741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45973.66830740741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45973.66830740741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45973.66830740741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45973.66830740741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45973.66830740741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45973.66830740741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45973.66830740741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45973.66830740741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45973.66830740741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45973.66830740741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45973.66830740741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45973.66830740741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45973.66830740741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45973.66830740741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45973.66830740741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45973.66830740741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45973.66830740741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45973.66830740741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45973.66830740741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45973.66830740741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45973.66830740741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45973.66830740741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45973.66830740741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45973.66830740741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45973.66830740741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45973.66830740741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45973.66830740741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45973.66830740741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45973.66830740741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45973.66830740741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45973.66830740741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45973.66830740741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45973.66830740741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45973.66830740741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45973.66830740741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45973.66830740741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45973.66830740741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45973.66830740741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45973.66830740741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45973.66830740741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45973.66830740741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45973.66830740741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45973.66830740741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45973.66830740741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45973.66830740741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45973.66830740741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45973.66830740741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45973.66830740741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45973.66830740741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45973.66830740741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45973.66830740741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45973.66830740741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45973.66830740741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45973.66830740741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45973.66830740741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45973.66830740741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45973.66830740741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45973.66830740741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45973.66830740741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45973.66830740741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45973.66830740741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45973.66830740741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45973.66830740741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45973.66830740741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45973.66830740741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45973.66830740741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45973.66830740741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45973.66830740741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45973.66830740741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45973.66830740741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45973.66830740741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45973.66830740741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45973.66830740741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45973.66830740741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45973.66830740741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45973.66830740741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45973.66830740741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45973.66830740741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45973.66830740741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45973.66830740741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45973.66830740741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45973.66830740741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45973.66830740741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45973.66830740741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45973.66830740741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45973.66830740741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45973.66830740741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45973.66830740741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45973.66830740741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45973.66830740741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45973.66830740741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45973.66830740741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45973.66830740741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45973.66830740741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45973.66830740741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45973.66830740741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45973.66830740741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45973.66830740741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45973.66830740741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45973.66830740741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45973.66830740741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45973.66830740741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45973.66830740741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45973.66830740741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45973.66830740741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45973.66830740741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45973.66830740741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45973.66830740741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45973.66830740741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45973.66830740741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45973.66830740741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45973.66830740741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45973.66830740741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45973.66830740741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45973.66830740741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45973.66830740741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45973.66830740741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45973.66830740741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45973.66830740741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45973.66830740741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45973.66830740741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45973.66830740741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45973.66830740741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45973.66830740741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45973.66830740741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45973.66830740741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45973.66830740741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45973.66830740741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45973.66830740741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45973.66830740741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45973.66830740741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45973.66830740741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45973.66830740741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45973.66830740741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45973.66830740741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45973.66830740741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45973.66830740741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45973.66830740741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45973.66830740741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45973.66830740741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45973.66830740741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45973.66830740741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45973.66830740741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45973.66830740741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45973.66830740741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45973.66830740741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45973.66830740741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45973.66830740741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45973.66830740741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45973.66830740741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45973.66830740741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45973.66830740741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45973.66830740741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45973.66830740741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45973.66830740741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45973.66830740741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45973.66830740741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45973.66830740741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45973.66830740741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45973.66830740741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45973.66830740741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45973.66830740741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45973.66830740741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45973.66830740741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45973.66830740741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45973.66830740741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45973.66830740741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45973.66830740741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45973.66830740741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45973.66830740741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45973.66830740741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45973.66830740741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45973.66830740741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45973.66830740741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45973.66830740741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45973.66830740741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45973.66830740741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45973.66830740741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45973.66830740741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45973.66830740741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45973.66830740741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45973.66830740741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45973.66830740741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45973.66830740741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45973.66830740741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45973.66830740741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45973.66830740741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45973.66830740741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45973.66830740741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45973.66830740741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45973.66830740741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45973.66830740741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45973.66830740741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45973.66830740741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45973.66830740741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45973.66830740741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45973.66830740741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45973.66830740741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45973.66830740741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45973.66830740741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45973.66830740741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45973.66830740741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45973.66830740741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45973.66830740741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45973.66830740741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45973.66830740741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45973.66830740741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45973.66830740741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45973.66830740741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45973.66830740741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45973.66830740741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45973.66830740741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45973.66830740741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45973.66830740741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45973.66830740741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45973.66830740741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45973.66830740741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45973.66830740741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45973.66830740741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45973.66830740741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45973.66830740741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45973.66830740741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45973.66830740741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45973.66830740741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45973.66830740741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45973.66830740741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45973.66830740741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45973.66830740741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45973.66830740741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45973.66830740741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45973.66830740741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45973.66830740741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45973.66830740741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45973.66830740741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45973.66830740741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45973.66830740741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45973.66830740741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45973.66830740741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45973.66830740741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45973.66830740741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45973.66830740741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45973.66830740741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45973.66830740741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45973.66830740741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45973.66830740741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45973.66830740741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45973.66830740741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45973.66830740741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45973.66830740741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45973.66830740741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45973.66830740741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45973.66830740741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45973.66830740741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45973.66830740741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45973.66830740741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45973.66830740741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45973.66830740741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45973.66830740741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45973.66830740741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45973.66830740741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45973.66830740741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45973.66830740741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45973.66830740741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45973.66830740741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45973.66830740741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45973.66830740741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45973.66830740741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45973.66830740741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45973.66830740741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45973.66830740741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45973.66830740741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45973.66830740741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45973.66830740741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45973.66830740741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45973.66830740741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45973.66830740741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45973.66830740741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45973.66830740741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45973.66830740741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45973.66830740741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45973.66830740741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45973.66830740741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45973.66830740741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45973.66830740741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45973.66830740741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45973.66830740741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45973.66830740741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45973.66830740741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45973.66830740741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45973.66830740741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45973.66830740741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45973.66830740741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45973.66830740741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45973.66830740741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45973.66830740741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45973.66830740741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45973.66830740741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45973.66830740741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45973.66830740741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45973.66830740741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45973.66830740741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45973.66830740741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45973.66830740741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45973.66830740741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45973.66830740741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45973.66830740741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45973.66830740741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45973.66830740741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45973.66830740741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45973.66830740741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45973.66830740741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45973.66830740741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45973.66830740741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45973.66830740741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45973.66830740741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45973.66830740741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45973.66830740741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45973.66830740741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45973.66830740741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45973.66830740741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45973.66830740741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45973.66830740741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45973.66830740741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45973.66830740741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45973.66830740741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45973.66830740741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45973.66830740741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45973.66830740741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45973.66830740741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45973.66830740741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45973.66830740741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45973.66830740741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45973.66830740741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45973.66830740741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45973.66830740741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45973.66830740741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45973.66830740741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45973.66830740741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45973.66830740741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45973.66830740741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45973.66830740741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45973.66830740741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45973.66830740741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45973.66830740741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45973.66830740741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45973.66830740741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45973.66830740741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45973.66830740741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45973.66830740741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45973.66830740741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45973.66830740741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45973.66830740741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45973.66830740741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45973.66830740741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45973.66830740741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45973.66830740741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45973.66830740741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45973.66830740741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45973.66830740741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45973.66830740741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45973.66830740741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45973.66830740741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45973.66830740741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45973.66830740741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45973.66830740741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45973.66830740741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45973.66830740741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45973.66830740741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45973.66830740741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45973.66830740741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45973.66830740741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45973.66830740741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45973.66830740741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45973.66830740741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45973.66830740741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45973.66830740741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45973.66830740741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45973.66830740741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45973.66830740741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45973.66830740741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45973.66830740741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45973.66830740741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45973.66830740741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45973.66830740741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45973.66830740741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45973.66830740741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45973.66830740741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45973.66830740741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45973.66830740741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45973.66830740741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45973.66830740741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45973.66830740741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45973.66830740741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45973.66830740741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45973.66830740741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45973.66830740741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45973.66830740741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45973.66830740741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45973.66830740741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45973.66830740741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45973.66830740741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45973.66830740741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45973.66830740741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45973.66830740741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45973.66830740741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45973.66830740741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45973.66830740741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45973.66830740741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45973.66830740741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45973.66830740741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45973.66830740741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45973.66830740741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45973.66830740741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45973.66830740741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45973.66830740741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45973.66830740741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45973.66830740741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45973.66830740741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45973.66830740741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45973.66830740741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45973.66830740741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45973.66830740741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45973.66830740741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45973.66830740741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45973.66830740741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45973.66830740741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45973.66830740741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45973.66830740741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45973.66830740741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45973.66830740741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45973.66830740741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45973.66830740741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45973.66830740741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45973.66830740741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45973.66830740741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45973.66830740741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45973.66830740741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45973.66830740741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45973.66830740741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45973.66830740741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45973.66830740741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45973.66830740741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45973.66830740741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45973.66830740741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45973.66830740741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45973.66830740741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45973.66830740741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45973.66830740741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45973.66830740741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45973.66830740741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45973.66830740741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45973.66830740741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45973.66830740741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45973.66830740741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45973.66830740741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45973.66830740741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45973.66830740741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45973.66830740741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45973.66830740741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45973.66830740741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45973.66830740741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45973.66830740741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45973.66830740741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45973.66830740741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45973.66830740741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45973.66830740741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45973.66830740741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45973.66830740741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45973.66830740741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45973.66830740741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45973.66830740741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45973.66830740741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45973.66830740741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45973.66830740741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45973.66830740741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45973.66830740741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45973.66830740741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45973.66830740741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45973.66830740741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45973.66830740741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45973.66830740741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45973.66830740741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45973.66830740741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45973.66830740741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45973.66830740741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45973.66830740741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45973.66830740741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45973.66830740741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45973.66830740741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45973.66830740741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45973.66830740741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45973.66830740741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45973.66830740741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45973.66830740741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45973.66830740741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45973.66830740741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45973.66830740741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45973.66830740741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45973.66830740741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45973.66830740741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45973.66830740741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45973.66830740741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45973.66830740741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45973.66830740741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45973.66830740741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45973.66830740741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45973.66830740741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45973.66830740741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45973.66830740741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45973.66830740741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45973.66830740741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45973.66830740741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45973.66830740741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45973.66830740741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45973.66830740741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45973.66830740741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45973.66830740741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45973.66830740741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45973.66830740741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45973.66830740741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45973.66830740741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45973.66830740741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45973.66830740741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45973.66830740741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45973.66830740741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45973.66830740741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45973.66830740741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45973.66830740741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45973.66830740741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45973.66830740741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45973.66830740741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45973.66830740741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45973.66830740741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45973.66830740741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45973.66830740741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45973.66830740741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45973.66830740741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45973.66830740741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45973.66830740741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45973.66830740741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45973.66830740741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45973.66830740741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45973.66830740741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45973.66830740741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45973.66830740741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45973.66830740741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45973.66830740741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45973.66830740741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45973.66830740741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45973.66830740741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45973.66830740741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45973.66830740741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45973.66830740741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45973.66830740741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45973.66830740741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45973.66830740741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45973.66830740741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45973.66830740741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45973.66830740741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45973.66830740741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45973.66830740741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45973.66830740741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45973.66830740741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45973.66830740741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45973.66830740741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45973.66830740741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45973.66830740741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45973.66830740741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45973.66830740741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45973.66830740741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45973.66830740741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45973.66830740741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45973.66830740741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45973.66830740741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45973.66830740741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45973.66830740741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45973.66830740741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45973.66830740741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45973.66830740741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45973.66830740741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45973.66830740741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45973.66830740741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45973.66830740741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45973.66830740741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45973.66830740741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45973.66830740741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45973.66830740741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45973.66830740741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45973.66830740741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45973.66830740741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45973.66830740741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45973.66830740741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45973.66830740741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45973.66830740741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45973.66830740741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45973.66830740741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45973.66830740741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45973.66830740741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45973.66830740741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45973.66830740741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45973.66830740741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45973.66830740741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45973.66830740741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45973.66830740741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45973.66830740741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45973.66830740741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45973.66830740741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45973.66830740741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45973.66830740741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45973.66830740741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45973.66830740741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45973.66830740741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45973.66830740741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45973.66830740741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45973.66830740741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45973.66830740741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45973.66830740741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45973.66830740741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45973.66830740741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45973.66830740741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45973.66830740741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45973.66830740741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45973.66830740741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45973.66830740741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45973.66830740741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45973.66830740741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45973.66830740741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45973.66830740741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45973.66830740741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45973.66830740741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45973.66830740741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45973.66830740741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45973.66830740741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45973.66830740741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45973.66830740741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45973.66830740741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45973.66830740741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45973.66830740741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45973.66830740741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45973.66830740741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45973.66830740741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45973.66830740741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45973.66830740741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45973.66830740741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45973.66830740741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45973.66830740741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45973.66830740741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45973.66830740741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45973.66830740741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45973.66830740741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45973.66830740741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45973.66830740741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45973.66830740741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45973.66830740741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45973.66830740741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45973.66830740741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45973.66830740741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45973.66830740741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45973.66830740741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45973.66830740741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45973.66830740741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45973.66830740741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45973.66830740741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45973.66830740741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45973.66830740741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45973.66830740741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45973.66830740741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45973.66830740741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45973.66830740741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45973.66830740741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45973.66830740741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45973.66830740741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45973.66830740741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45973.66830740741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45973.66830740741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45973.66830740741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45973.66830740741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45973.66830740741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45973.66830740741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45973.66830740741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45973.66830740741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45973.66830740741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45973.66830740741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45973.66830740741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45973.66830740741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45973.66830740741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45973.66830740741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45973.66830740741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45973.66830740741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45973.66830740741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45973.66830740741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45973.66830740741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45973.66830740741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45973.66830740741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45973.66830740741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45973.66830740741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45973.66830740741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45973.66830740741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45973.66830740741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45973.66830740741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45973.66830740741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45973.66830740741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45973.66830740741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45973.66830740741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45973.66830740741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45973.66830740741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45973.66830740741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45973.66830740741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45973.66830740741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45973.66830740741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45973.66830740741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45973.66830740741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45973.66830740741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45973.66830740741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45973.66830740741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45973.66830740741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45973.66830740741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45973.66830740741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45973.66830740741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45973.66830740741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45973.66830740741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45973.66830740741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45973.66830740741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45973.66830740741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45973.66830740741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45973.66830740741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45973.66830740741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45973.66830740741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45973.66830740741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45973.66830740741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45973.66830740741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45973.66830740741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45973.66830740741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45973.66830740741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45973.66830740741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45973.66830740741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45973.66830740741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45973.66830740741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45973.66830740741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45973.66830740741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45973.66830740741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45973.66830740741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45973.66830740741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45973.66830740741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45973.66830740741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45973.66830740741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45973.66830740741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45973.66830740741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45973.66830740741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45973.66830740741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45973.66830740741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45973.66830740741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45973.66830740741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45973.66830740741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45973.66830740741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45973.66830740741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45973.66830740741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45973.66830740741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45973.66830740741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45973.66830740741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45973.66830740741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45973.66830740741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45973.66830740741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45973.66830740741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45973.66830740741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45973.66830740741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45973.66830740741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45973.66830740741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45973.66830740741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45973.66830740741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45973.66830740741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45973.66830740741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45973.66830740741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45973.66830740741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45973.66830740741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45973.66830740741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45973.66830740741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45973.66830740741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45973.66830740741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45973.66830740741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45973.66830740741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45973.66830740741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45973.66830740741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45973.66830740741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45973.66830740741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45973.66830740741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45973.66830740741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45973.66830740741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45973.66830740741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45973.66830740741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45973.66830740741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45973.66830740741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45973.66830740741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45973.66830740741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45973.66830740741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45973.66830740741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45973.66830740741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45973.66830740741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45973.66830740741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45973.66830740741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45973.66830740741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45973.66830740741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45973.66830740741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45973.66830740741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45973.66830740741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45973.66830740741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45973.66830740741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45973.66830740741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45973.66830740741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45973.66830740741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45973.66830740741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45973.66830740741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45973.66830740741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45973.66830740741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45973.66830740741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45973.66830740741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45973.66830740741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45973.66830740741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45973.66830740741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45973.66830740741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45973.66830740741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45973.66830740741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45973.66830740741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45973.66830740741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45973.66830740741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45973.66830740741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45973.66830740741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45973.66830740741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45973.66830740741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270.18758981481369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0.20263611111295177</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3.741620370419696E-2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45973.66830740741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45973.66830740741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45973.66830740741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45973.66830740741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45973.66830740741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45973.66830740741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45973.66830740741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45973.66830740741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45973.66830740741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45973.66830740741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45973.66830740741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45973.66830740741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45973.66830740741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45973.66830740741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45973.66830740741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45973.66830740741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45973.66830740741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45973.66830740741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45973.66830740741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45973.66830740741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45973.66830740741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45973.66830740741</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45973.66830740741</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45973.66830740741</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45973.66830740741</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45973.66830740741</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45973.66830740741</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45973.66830740741</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45973.66830740741</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45973.66830740741</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45973.66830740741</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45973.66830740741</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45973.66830740741</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81.836247222221573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47.479430092593248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3" ca="1" si="1">IFERROR(NOW()-F4,"")</f>
        <v>25.007196296297479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3</v>
      </c>
      <c r="D6" s="124" t="s">
        <v>38298</v>
      </c>
      <c r="E6" s="124" t="s">
        <v>39021</v>
      </c>
      <c r="F6" s="170">
        <v>45973.651724537034</v>
      </c>
      <c r="G6" s="126">
        <f t="shared" ca="1" si="1"/>
        <v>1.6582870375714265E-2</v>
      </c>
      <c r="H6" s="125">
        <v>45973.636446759258</v>
      </c>
      <c r="I6" s="124" t="str">
        <f>IFERROR(VLOOKUP(D6,DB!A:F,6,0),"")</f>
        <v>SCECO</v>
      </c>
      <c r="J6" s="124" t="str">
        <f>IFERROR(VLOOKUP(D6,DB!A:G,7,0),"")</f>
        <v>Haj Removal</v>
      </c>
      <c r="K6" s="124" t="s">
        <v>39124</v>
      </c>
      <c r="L6" s="124" t="str">
        <f>IFERROR(VLOOKUP(D6,DB!A:I,9,0),"")</f>
        <v>Latis</v>
      </c>
    </row>
    <row r="7" spans="1:13">
      <c r="A7" s="124" t="s">
        <v>39123</v>
      </c>
      <c r="B7" s="124" t="str">
        <f>IFERROR(VLOOKUP(D7,DB!A:K,11,0),"")</f>
        <v>R5</v>
      </c>
      <c r="C7" s="124">
        <v>1</v>
      </c>
      <c r="D7" s="124" t="s">
        <v>38495</v>
      </c>
      <c r="E7" s="124" t="s">
        <v>39021</v>
      </c>
      <c r="F7" s="170">
        <v>45973.651724537034</v>
      </c>
      <c r="G7" s="126">
        <f t="shared" ca="1" si="1"/>
        <v>1.6582870375714265E-2</v>
      </c>
      <c r="H7" s="125">
        <v>45973.636446759258</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ca="1" si="1"/>
        <v>45973.66830740741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45973.66830740741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45973.66830740741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45973.66830740741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45973.66830740741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45973.66830740741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45973.66830740741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45973.66830740741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45973.66830740741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45973.66830740741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45973.66830740741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45973.66830740741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45973.66830740741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45973.66830740741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45973.66830740741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45973.66830740741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45973.66830740741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45973.66830740741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45973.66830740741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45973.66830740741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45973.66830740741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45973.66830740741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45973.66830740741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45973.66830740741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45973.66830740741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45973.66830740741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45973.66830740741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45973.66830740741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45973.66830740741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45973.66830740741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45973.66830740741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45973.66830740741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45973.66830740741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45973.66830740741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45973.66830740741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45973.66830740741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45973.66830740741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45973.66830740741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45973.66830740741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45973.66830740741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45973.66830740741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45973.66830740741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45973.66830740741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45973.66830740741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45973.66830740741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45973.66830740741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45973.66830740741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45973.66830740741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45973.66830740741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45973.66830740741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45973.66830740741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45973.66830740741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45973.66830740741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45973.66830740741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45973.66830740741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45973.66830740741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45973.66830740741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45973.66830740741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45973.66830740741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45973.66830740741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45973.66830740741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45973.66830740741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45973.66830740741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45973.66830740741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45973.66830740741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45973.66830740741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45973.66830740741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45973.66830740741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45973.66830740741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45973.66830740741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45973.66830740741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45973.66830740741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45973.66830740741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45973.66830740741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45973.66830740741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45973.66830740741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45973.66830740741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45973.66830740741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45973.66830740741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45973.66830740741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45973.66830740741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45973.66830740741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45973.66830740741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45973.66830740741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45973.66830740741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45973.66830740741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45973.66830740741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45973.66830740741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45973.66830740741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45973.66830740741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45973.66830740741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45973.66830740741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45973.66830740741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45973.66830740741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45973.66830740741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45973.66830740741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45973.66830740741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45973.66830740741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45973.66830740741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45973.66830740741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45973.66830740741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45973.66830740741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45973.66830740741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45973.66830740741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45973.66830740741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45973.66830740741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45973.66830740741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45973.66830740741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45973.66830740741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45973.66830740741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45973.66830740741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45973.66830740741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45973.66830740741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45973.66830740741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45973.66830740741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45973.66830740741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45973.66830740741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45973.66830740741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45973.66830740741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45973.66830740741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45973.66830740741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45973.66830740741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45973.66830740741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45973.66830740741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45973.66830740741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45973.66830740741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45973.66830740741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45973.66830740741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45973.66830740741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45973.66830740741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45973.66830740741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45973.66830740741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45973.66830740741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45973.66830740741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45973.66830740741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45973.66830740741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45973.66830740741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45973.66830740741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45973.66830740741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45973.66830740741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45973.66830740741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45973.66830740741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45973.66830740741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45973.66830740741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45973.66830740741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45973.66830740741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45973.66830740741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45973.66830740741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45973.66830740741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45973.66830740741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45973.66830740741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45973.66830740741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45973.66830740741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45973.66830740741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45973.66830740741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45973.66830740741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45973.66830740741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45973.66830740741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45973.66830740741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45973.66830740741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45973.66830740741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45973.66830740741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45973.66830740741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45973.66830740741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45973.66830740741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45973.66830740741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45973.66830740741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45973.66830740741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45973.66830740741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45973.66830740741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45973.66830740741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45973.66830740741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45973.66830740741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45973.66830740741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45973.66830740741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45973.66830740741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45973.66830740741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45973.66830740741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45973.66830740741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45973.66830740741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45973.66830740741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45973.66830740741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45973.66830740741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45973.66830740741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45973.66830740741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45973.66830740741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45973.66830740741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45973.66830740741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45973.66830740741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45973.66830740741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45973.66830740741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45973.66830740741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45973.66830740741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45973.66830740741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45973.66830740741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45973.66830740741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45973.66830740741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45973.66830740741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45973.66830740741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45973.66830740741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45973.66830740741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45973.66830740741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45973.66830740741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45973.66830740741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45973.66830740741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45973.66830740741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45973.66830740741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45973.66830740741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45973.66830740741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45973.66830740741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45973.66830740741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45973.66830740741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45973.66830740741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45973.66830740741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45973.66830740741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45973.66830740741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45973.66830740741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45973.66830740741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45973.66830740741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45973.66830740741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45973.66830740741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45973.66830740741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45973.66830740741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45973.66830740741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45973.66830740741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45973.66830740741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45973.66830740741</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39125</v>
      </c>
      <c r="B2" s="141" t="str">
        <f>IFERROR(VLOOKUP(D2,DB!A:K,11,0),"")</f>
        <v>R6</v>
      </c>
      <c r="C2" s="142">
        <v>1</v>
      </c>
      <c r="D2" s="141" t="s">
        <v>30913</v>
      </c>
      <c r="E2" s="124" t="s">
        <v>39021</v>
      </c>
      <c r="F2" s="156">
        <v>45973.331250000003</v>
      </c>
      <c r="G2" s="105">
        <f t="shared" ref="G2:G54" ca="1" si="0">IFERROR(NOW()-F2,"-")</f>
        <v>0.33705740740697365</v>
      </c>
      <c r="H2" s="143">
        <v>45973.190428240741</v>
      </c>
      <c r="I2" s="141" t="str">
        <f>IFERROR(VLOOKUP(D2,DB!A:F,6,0),"")</f>
        <v>SCECO</v>
      </c>
      <c r="J2" s="141" t="str">
        <f>IFERROR(VLOOKUP(D2,DB!A:G,7,0),"")</f>
        <v>Good</v>
      </c>
      <c r="K2" s="144" t="s">
        <v>39126</v>
      </c>
      <c r="L2" s="145" t="str">
        <f>IFERROR(VLOOKUP(D2,DB!A:I,9,0),"")</f>
        <v>Latis</v>
      </c>
    </row>
    <row r="3" spans="1:16382" ht="31.5" customHeight="1">
      <c r="A3" s="140" t="s">
        <v>39127</v>
      </c>
      <c r="B3" s="141" t="str">
        <f>IFERROR(VLOOKUP(D3,DB!A:K,11,0),"")</f>
        <v>R6</v>
      </c>
      <c r="C3" s="142">
        <v>2</v>
      </c>
      <c r="D3" s="141" t="s">
        <v>29630</v>
      </c>
      <c r="E3" s="124" t="s">
        <v>39021</v>
      </c>
      <c r="F3" s="143"/>
      <c r="G3" s="105">
        <f t="shared" ca="1" si="0"/>
        <v>45973.66830740741</v>
      </c>
      <c r="H3" s="143">
        <v>45973.640092592592</v>
      </c>
      <c r="I3" s="141" t="str">
        <f>IFERROR(VLOOKUP(D3,DB!A:F,6,0),"")</f>
        <v>SCECO</v>
      </c>
      <c r="J3" s="141" t="str">
        <f>IFERROR(VLOOKUP(D3,DB!A:G,7,0),"")</f>
        <v>Dead</v>
      </c>
      <c r="K3" s="144" t="s">
        <v>39128</v>
      </c>
      <c r="L3" s="145" t="str">
        <f>IFERROR(VLOOKUP(D3,DB!A:I,9,0),"")</f>
        <v>Latis</v>
      </c>
    </row>
    <row r="4" spans="1:16382" ht="31.5" customHeight="1">
      <c r="A4" s="140"/>
      <c r="B4" s="141" t="str">
        <f>IFERROR(VLOOKUP(D4,DB!A:K,11,0),"")</f>
        <v/>
      </c>
      <c r="C4" s="142"/>
      <c r="D4" s="141"/>
      <c r="E4" s="124"/>
      <c r="F4" s="143"/>
      <c r="G4" s="105">
        <f t="shared" ca="1" si="0"/>
        <v>45973.66830740741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45973.66830740741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45973.66830740741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45973.66830740741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45973.66830740741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45973.66830740741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45973.66830740741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45973.66830740741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45973.66830740741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45973.66830740741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45973.66830740741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45973.66830740741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45973.66830740741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45973.66830740741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45973.66830740741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45973.66830740741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45973.66830740741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45973.66830740741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45973.66830740741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45973.66830740741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45973.66830740741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45973.66830740741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45973.66830740741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45973.66830740741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45973.66830740741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45973.66830740741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45973.66830740741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45973.66830740741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45973.66830740741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45973.66830740741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45973.66830740741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45973.66830740741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45973.66830740741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45973.66830740741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45973.66830740741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45973.66830740741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45973.66830740741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45973.66830740741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45973.66830740741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45973.66830740741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45973.66830740741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45973.66830740741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45973.66830740741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45973.66830740741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45973.66830740741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45973.66830740741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45973.66830740741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45973.66830740741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45973.66830740741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45973.66830740741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45973.66830740741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45973.66830740741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45973.66830740741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45973.66830740741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45973.66830740741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45973.66830740741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45973.66830740741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45973.66830740741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45973.66830740741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45973.66830740741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45973.66830740741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45973.66830740741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45973.66830740741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45973.66830740741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45973.66830740741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45973.66830740741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45973.66830740741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45973.66830740741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45973.66830740741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45973.66830740741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45973.66830740741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45973.66830740741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45973.66830740741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45973.66830740741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45973.66830740741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45973.66830740741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45973.66830740741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45973.66830740741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45973.66830740741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45973.66830740741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45973.66830740741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45973.66830740741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45973.66830740741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45973.66830740741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45973.66830740741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45973.66830740741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45973.66830740741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45973.66830740741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45973.66830740741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45973.66830740741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45973.66830740741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45973.66830740741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45973.66830740741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45973.66830740741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45973.66830740741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45973.66830740741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45973.66830740741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45973.66830740741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45973.66830740741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45973.66830740741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45973.66830740741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45973.66830740741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45973.66830740741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45973.66830740741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45973.66830740741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45973.66830740741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45973.66830740741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45973.66830740741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45973.66830740741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45973.66830740741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45973.66830740741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45973.66830740741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45973.66830740741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45973.66830740741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45973.66830740741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45973.66830740741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45973.66830740741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45973.66830740741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45973.66830740741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45973.66830740741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45973.66830740741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45973.66830740741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45973.66830740741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45973.66830740741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45973.66830740741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45973.66830740741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45973.66830740741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45973.66830740741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45973.66830740741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45973.66830740741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45973.66830740741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45973.66830740741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45973.66830740741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45973.66830740741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45973.66830740741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45973.66830740741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45973.66830740741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45973.66830740741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45973.66830740741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45973.66830740741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45973.66830740741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45973.66830740741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45973.66830740741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45973.66830740741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45973.66830740741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45973.66830740741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45973.66830740741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45973.66830740741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45973.66830740741</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2025-11-12T13:03:23Z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